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480" windowHeight="7155" tabRatio="768" activeTab="0"/>
  </bookViews>
  <sheets>
    <sheet name="1КМП" sheetId="1" r:id="rId1"/>
    <sheet name="Приложение1" sheetId="2" r:id="rId2"/>
    <sheet name="Приложение2" sheetId="3" r:id="rId3"/>
    <sheet name="Приложение3" sheetId="4" r:id="rId4"/>
    <sheet name="как заполнять 1КМП" sheetId="5" r:id="rId5"/>
    <sheet name="как заполнять Прил.2" sheetId="6" r:id="rId6"/>
    <sheet name="как заполнять Прил.3" sheetId="7" r:id="rId7"/>
  </sheets>
  <definedNames>
    <definedName name="_xlnm.Print_Area" localSheetId="2">'Приложение2'!$A$1:$J$32</definedName>
    <definedName name="_xlnm.Print_Area" localSheetId="3">'Приложение3'!$A$1:$H$34</definedName>
  </definedNames>
  <calcPr fullCalcOnLoad="1"/>
</workbook>
</file>

<file path=xl/sharedStrings.xml><?xml version="1.0" encoding="utf-8"?>
<sst xmlns="http://schemas.openxmlformats.org/spreadsheetml/2006/main" count="319" uniqueCount="242">
  <si>
    <t>ВЕДОМСТВЕННОЕ СТАТИСТИЧЕСКОЕ НАБЛЮДЕНИЕ</t>
  </si>
  <si>
    <t>Представляют</t>
  </si>
  <si>
    <t>Сроки представления</t>
  </si>
  <si>
    <t>Форма № 1-КМП</t>
  </si>
  <si>
    <t xml:space="preserve"> Сельхозорганизации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</si>
  <si>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</t>
  </si>
  <si>
    <t>в районный орган управления АПК</t>
  </si>
  <si>
    <t>до 15 января</t>
  </si>
  <si>
    <t>Районные органы управления АПК</t>
  </si>
  <si>
    <t>в орган управления АПК субъекта РФ</t>
  </si>
  <si>
    <t xml:space="preserve"> до 30 января   </t>
  </si>
  <si>
    <t>Органы управления АПК субъектов РФ</t>
  </si>
  <si>
    <t>в Минсельхоз России</t>
  </si>
  <si>
    <t xml:space="preserve">до 15 февраля </t>
  </si>
  <si>
    <t>Годовая</t>
  </si>
  <si>
    <t>Почтовый адрес</t>
  </si>
  <si>
    <t>Код (проставляет отчитывающаяся организация)</t>
  </si>
  <si>
    <t>отчитывающейся организации по ОКПО</t>
  </si>
  <si>
    <t>вида деятельности по ОКДП</t>
  </si>
  <si>
    <t>отрасли по ОКОНХ</t>
  </si>
  <si>
    <t>№ п/п</t>
  </si>
  <si>
    <t>Наименование профессии</t>
  </si>
  <si>
    <t>Количество штатных единиц</t>
  </si>
  <si>
    <t>Из числа фактически работающих (гр.4):</t>
  </si>
  <si>
    <t>Принято на работу</t>
  </si>
  <si>
    <t>Уволено с работы</t>
  </si>
  <si>
    <t>имеют профессиональное образование</t>
  </si>
  <si>
    <t>имеют категорию (классность)</t>
  </si>
  <si>
    <t>лица в возрасте</t>
  </si>
  <si>
    <t>Всего</t>
  </si>
  <si>
    <t>в том числе женщин</t>
  </si>
  <si>
    <t>(1-й класс)</t>
  </si>
  <si>
    <t>(2-й класс)</t>
  </si>
  <si>
    <t>до 30 лет</t>
  </si>
  <si>
    <t>старше:  55 л.-жен.        60 л.-муж.</t>
  </si>
  <si>
    <t>в том числе:</t>
  </si>
  <si>
    <t>2а</t>
  </si>
  <si>
    <t>трактористы-машинисты</t>
  </si>
  <si>
    <t>2б</t>
  </si>
  <si>
    <t>прочие рабочие растениеводства*</t>
  </si>
  <si>
    <t>Рабочие животноводства, всего (сумма строк 3а+3б+3в+3г)</t>
  </si>
  <si>
    <t>3а</t>
  </si>
  <si>
    <t>операторы машинного доения</t>
  </si>
  <si>
    <t>3б</t>
  </si>
  <si>
    <t>3в</t>
  </si>
  <si>
    <t>3г</t>
  </si>
  <si>
    <t>операторы животноводческих комплексов по выращиванию (в т.ч. племенному) и откорму   всего: (сумма строк КРС+свиней+овцы(козы))</t>
  </si>
  <si>
    <t>из них:</t>
  </si>
  <si>
    <t>КРС</t>
  </si>
  <si>
    <t>свиней</t>
  </si>
  <si>
    <t>овец и коз</t>
  </si>
  <si>
    <t>Рабочие рыбоводческой отрасли</t>
  </si>
  <si>
    <t>Рабочие, занятые в переработке с/х продукции внутри с/х организации</t>
  </si>
  <si>
    <t>Другие рабочие, занятые в с/х пр-ве</t>
  </si>
  <si>
    <t>Рабочие пищевой и перерабатывающей промышленности, всего</t>
  </si>
  <si>
    <t>переработка молочной продукции</t>
  </si>
  <si>
    <t>переработка мясной продукции</t>
  </si>
  <si>
    <t>пищевая промышленность, всего</t>
  </si>
  <si>
    <t xml:space="preserve"> из них:                                             </t>
  </si>
  <si>
    <t>… по виду деятельности</t>
  </si>
  <si>
    <t xml:space="preserve"> Проверка - графа 4 равна  сумме граф 6+7+8+9+10</t>
  </si>
  <si>
    <t>Проверка строки 2</t>
  </si>
  <si>
    <t>Проверка строки 3</t>
  </si>
  <si>
    <t>Проверка строки 1</t>
  </si>
  <si>
    <t xml:space="preserve">Рабочие, обслуживающие сельское хозяйство, всего </t>
  </si>
  <si>
    <t xml:space="preserve"> Примечание*: Перечень прочих рабочих животноводства и растениеводства см. на листе "Как заполнять"</t>
  </si>
  <si>
    <t>Руководитель организации</t>
  </si>
  <si>
    <t>(Ф.И.О.)</t>
  </si>
  <si>
    <t>(подпись)</t>
  </si>
  <si>
    <t>Должностное лицо, ответственное за составление формы</t>
  </si>
  <si>
    <t>(должность)</t>
  </si>
  <si>
    <t>(номер контактного телефона)</t>
  </si>
  <si>
    <t xml:space="preserve">        (дата составления документа)</t>
  </si>
  <si>
    <t xml:space="preserve">Фактически работает,   чел. </t>
  </si>
  <si>
    <t>курсовое (курсовой комбинат или подготовка на производстве)</t>
  </si>
  <si>
    <t>в связи с ликвида-    цией организации или сокращения производ-    ства</t>
  </si>
  <si>
    <t>прочие рабочие животноводства**</t>
  </si>
  <si>
    <t>птицеводы</t>
  </si>
  <si>
    <t>Всего рабочих АПК (сумма строк 1+8+9+10)</t>
  </si>
  <si>
    <t>Постоянно работает в сельскохозяйственном производстве, всего (сумма строк 2+3+4+5+6+7)</t>
  </si>
  <si>
    <t>Справочно:</t>
  </si>
  <si>
    <t xml:space="preserve">из них выпуск-   ники системы НПО отчетного года </t>
  </si>
  <si>
    <t xml:space="preserve"> Проверка - строка 1 есть сумма строк с 2 по 7. Строка 11 есть сумма строк  1, 8,9, 10 </t>
  </si>
  <si>
    <t>Проверка строки 3В</t>
  </si>
  <si>
    <t>Охотники, промысловики</t>
  </si>
  <si>
    <t xml:space="preserve">в числе прочих рабочие плодоводства и ягодоводства*** </t>
  </si>
  <si>
    <t>Подготовлено на производстве</t>
  </si>
  <si>
    <t xml:space="preserve">Повысили квалификацию               в отчетном году </t>
  </si>
  <si>
    <t>Оленеводы</t>
  </si>
  <si>
    <t>Рабочие звероводческих хозяйств (ферм)</t>
  </si>
  <si>
    <t>с отрывом от производ-ства</t>
  </si>
  <si>
    <t>без отрывом от производ-ства</t>
  </si>
  <si>
    <r>
      <rPr>
        <b/>
        <sz val="9"/>
        <color indexed="10"/>
        <rFont val="Times New Roman Cyr"/>
        <family val="0"/>
      </rPr>
      <t>ПРОВЕРКА</t>
    </r>
    <r>
      <rPr>
        <sz val="9"/>
        <color indexed="10"/>
        <rFont val="Times New Roman Cyr"/>
        <family val="1"/>
      </rPr>
      <t xml:space="preserve"> </t>
    </r>
    <r>
      <rPr>
        <b/>
        <sz val="9"/>
        <color indexed="10"/>
        <rFont val="Times New Roman Cyr"/>
        <family val="0"/>
      </rPr>
      <t>столбца 4</t>
    </r>
    <r>
      <rPr>
        <sz val="9"/>
        <color indexed="10"/>
        <rFont val="Times New Roman Cyr"/>
        <family val="1"/>
      </rPr>
      <t xml:space="preserve">         столбец4=               столбец6+               столбец7+                    столбец8+             столбец9+                    столбец10</t>
    </r>
  </si>
  <si>
    <t>Отчет</t>
  </si>
  <si>
    <t>Приложение 1</t>
  </si>
  <si>
    <t>по подготовке рабочих кадров на производстве для сельскохозяйственных организаций</t>
  </si>
  <si>
    <t>(наименование субъекта Российской Федерации)</t>
  </si>
  <si>
    <t xml:space="preserve">за </t>
  </si>
  <si>
    <t>год</t>
  </si>
  <si>
    <t>1.</t>
  </si>
  <si>
    <t>Прошли подготовку и переподготовку на производстве (во всех формах, кроме ПУ), всего</t>
  </si>
  <si>
    <t>человек</t>
  </si>
  <si>
    <t>в том числе</t>
  </si>
  <si>
    <t>трактористы-машинисты, трактористы, комбайнеры</t>
  </si>
  <si>
    <t>водители автомобилей</t>
  </si>
  <si>
    <t>рабочие животноводства, всего</t>
  </si>
  <si>
    <t>в том числе операторы машинного доения</t>
  </si>
  <si>
    <t>2.</t>
  </si>
  <si>
    <t>Повысили квалификацию (все формы обучения), всего</t>
  </si>
  <si>
    <t>рабочие животноводства - всего</t>
  </si>
  <si>
    <t>из них операторы машинного доения</t>
  </si>
  <si>
    <t>3.</t>
  </si>
  <si>
    <t>Из числа прошедших подготовку, переподготовку или повышение квалификации было обучено в учебно-курсовых комбинатах</t>
  </si>
  <si>
    <t>ОШИБКИ</t>
  </si>
  <si>
    <t>Справочно</t>
  </si>
  <si>
    <t>наличие учебно-курсовых комбинатов</t>
  </si>
  <si>
    <t>единиц</t>
  </si>
  <si>
    <t>Руководитель</t>
  </si>
  <si>
    <t>(расшифровка подписи)</t>
  </si>
  <si>
    <t>М.П.</t>
  </si>
  <si>
    <t>Лицо, ответственое за заполнение отчета</t>
  </si>
  <si>
    <t xml:space="preserve">                                                                    Отчет                                                                                                                  </t>
  </si>
  <si>
    <t>Приложение 2</t>
  </si>
  <si>
    <t>о численности и движении механизаторских кадров сельскохозяйственных организаций</t>
  </si>
  <si>
    <t>Из них имеют квалификацию I и II класса</t>
  </si>
  <si>
    <t>Из общей численности (п.1) имеют возраст</t>
  </si>
  <si>
    <t>4.</t>
  </si>
  <si>
    <t>Из общей численности (п.1) окончили</t>
  </si>
  <si>
    <t>5.</t>
  </si>
  <si>
    <t>Кроме того, численность резервных трактористов-машинистов, комбайнеров из числа работников, занятых на других работах и должностях</t>
  </si>
  <si>
    <t>6.</t>
  </si>
  <si>
    <t>7.</t>
  </si>
  <si>
    <t>8.</t>
  </si>
  <si>
    <t>9.</t>
  </si>
  <si>
    <t>Расчет</t>
  </si>
  <si>
    <t>Приложение 3</t>
  </si>
  <si>
    <t xml:space="preserve">потребности и обеспеченности хозяйств механизаторами </t>
  </si>
  <si>
    <t>Наименование показателя</t>
  </si>
  <si>
    <t>На период весенне-полевых работ</t>
  </si>
  <si>
    <t>На уборку урожая</t>
  </si>
  <si>
    <t>Из них для работы зерноуборочных комбайнах</t>
  </si>
  <si>
    <t>Имеется штатных механизаторов</t>
  </si>
  <si>
    <t>Недостаток (-), избыток (+)</t>
  </si>
  <si>
    <t>резервных механизаторов внутри хозяйства</t>
  </si>
  <si>
    <t>выпускников ПУ</t>
  </si>
  <si>
    <t>окончивших курсы</t>
  </si>
  <si>
    <t>практикантов ПУ</t>
  </si>
  <si>
    <t>привлеченных работников РТП и других организаций АПК</t>
  </si>
  <si>
    <t>студентов вузов, ссузов</t>
  </si>
  <si>
    <t>выпускников сельских средних школ</t>
  </si>
  <si>
    <t>из промышленных предприятий городов и райцентров республики (области, края)</t>
  </si>
  <si>
    <t>из других регионов</t>
  </si>
  <si>
    <t>Фактически привлекалось в предыдущем году из других отраслей</t>
  </si>
  <si>
    <t>Потребуется привлечь в следующем году их других отраслей разнорабочих</t>
  </si>
  <si>
    <t xml:space="preserve"> в т.ч. водители</t>
  </si>
  <si>
    <r>
      <rPr>
        <b/>
        <sz val="10"/>
        <rFont val="Times New Roman Cyr"/>
        <family val="0"/>
      </rPr>
      <t xml:space="preserve"> высшее</t>
    </r>
    <r>
      <rPr>
        <sz val="10"/>
        <rFont val="Times New Roman Cyr"/>
        <family val="1"/>
      </rPr>
      <t xml:space="preserve"> (любое высшее)</t>
    </r>
  </si>
  <si>
    <r>
      <rPr>
        <b/>
        <sz val="10"/>
        <rFont val="Times New Roman Cyr"/>
        <family val="0"/>
      </rPr>
      <t>начальное</t>
    </r>
    <r>
      <rPr>
        <sz val="10"/>
        <rFont val="Times New Roman Cyr"/>
        <family val="0"/>
      </rPr>
      <t xml:space="preserve"> (профессиональное - ПТУ, лицеи)</t>
    </r>
    <r>
      <rPr>
        <b/>
        <sz val="10"/>
        <rFont val="Times New Roman Cyr"/>
        <family val="0"/>
      </rPr>
      <t xml:space="preserve"> </t>
    </r>
  </si>
  <si>
    <r>
      <rPr>
        <b/>
        <sz val="10"/>
        <rFont val="Times New Roman Cyr"/>
        <family val="0"/>
      </rPr>
      <t>среднее</t>
    </r>
    <r>
      <rPr>
        <sz val="10"/>
        <rFont val="Times New Roman Cyr"/>
        <family val="1"/>
      </rPr>
      <t xml:space="preserve"> (средне профессиональное для АПК)</t>
    </r>
  </si>
  <si>
    <r>
      <rPr>
        <b/>
        <sz val="10"/>
        <color indexed="8"/>
        <rFont val="Times New Roman"/>
        <family val="1"/>
      </rPr>
      <t xml:space="preserve"> не имеют профессио-  нального образования (практики) </t>
    </r>
    <r>
      <rPr>
        <sz val="10"/>
        <color indexed="8"/>
        <rFont val="Times New Roman"/>
        <family val="1"/>
      </rPr>
      <t>(подготовка на производстве или общее среднее образование)</t>
    </r>
  </si>
  <si>
    <t>F (возможность работать на комбайнах)</t>
  </si>
  <si>
    <t>Рекомендации</t>
  </si>
  <si>
    <t>Проверки:</t>
  </si>
  <si>
    <t>по заполнению формы 1-КМП</t>
  </si>
  <si>
    <r>
      <t xml:space="preserve">Строка 1 </t>
    </r>
    <r>
      <rPr>
        <sz val="12"/>
        <color indexed="8"/>
        <rFont val="Times New Roman"/>
        <family val="1"/>
      </rPr>
      <t>равна сумме строк с  2 по 7.</t>
    </r>
  </si>
  <si>
    <r>
      <t>Строка 2</t>
    </r>
    <r>
      <rPr>
        <sz val="12"/>
        <rFont val="Times New Roman"/>
        <family val="1"/>
      </rPr>
      <t xml:space="preserve"> – рабочие растениеводства всего, сюда кроме трактористов-машинистов и  водителей следует отнести </t>
    </r>
    <r>
      <rPr>
        <b/>
        <sz val="12"/>
        <rFont val="Times New Roman"/>
        <family val="1"/>
      </rPr>
      <t>прочих рабочих растениеводства*</t>
    </r>
    <r>
      <rPr>
        <sz val="12"/>
        <rFont val="Times New Roman"/>
        <family val="1"/>
      </rPr>
      <t xml:space="preserve"> (в  полеводстве, овощеводстве, в тепличных  комплексах и пр.)                                                             Следующая строка - В числе прочих рабочие </t>
    </r>
    <r>
      <rPr>
        <b/>
        <sz val="12"/>
        <rFont val="Times New Roman"/>
        <family val="1"/>
      </rPr>
      <t>плодоводства и ягодоводства</t>
    </r>
    <r>
      <rPr>
        <sz val="12"/>
        <rFont val="Times New Roman"/>
        <family val="1"/>
      </rPr>
      <t>*** (если такие имеются)</t>
    </r>
  </si>
  <si>
    <r>
      <t>Строка 3</t>
    </r>
    <r>
      <rPr>
        <sz val="12"/>
        <rFont val="Times New Roman"/>
        <family val="1"/>
      </rPr>
      <t xml:space="preserve"> – рабочие животноводства всего – сюда включаются  операторы машинного доения, операторы-птицеводы, операторы животноводческих комплексов (выращивание, откорм, племенное выращивание КРС, свиней, овец и коз).     </t>
    </r>
    <r>
      <rPr>
        <b/>
        <sz val="12"/>
        <rFont val="Times New Roman"/>
        <family val="1"/>
      </rPr>
      <t>Прочие рабочие животноводства**</t>
    </r>
    <r>
      <rPr>
        <sz val="12"/>
        <rFont val="Times New Roman"/>
        <family val="1"/>
      </rPr>
      <t xml:space="preserve"> - скотники, конюхи и пастухи, телятники, свинари, чабаны, пчеловоды,  мастера наладчики МТФ и др. </t>
    </r>
    <r>
      <rPr>
        <i/>
        <sz val="12"/>
        <rFont val="Times New Roman"/>
        <family val="1"/>
      </rPr>
      <t>Ветсанитары, лаборанты по определению качества молока</t>
    </r>
    <r>
      <rPr>
        <sz val="12"/>
        <rFont val="Times New Roman"/>
        <family val="1"/>
      </rPr>
      <t xml:space="preserve"> (если они отнесены к категории рабочих)</t>
    </r>
  </si>
  <si>
    <t>Строки 4, 5, 8 - все рабочие данных отраслей</t>
  </si>
  <si>
    <r>
      <t xml:space="preserve">Строка 6 </t>
    </r>
    <r>
      <rPr>
        <sz val="12"/>
        <color indexed="8"/>
        <rFont val="Times New Roman"/>
        <family val="1"/>
      </rPr>
      <t xml:space="preserve"> –  рабочие перерабатывающих цехов (мясных, молочных, комбикормовых и др.) внутри сельскохозяйственных организаций.</t>
    </r>
  </si>
  <si>
    <r>
      <t>Строка 7</t>
    </r>
    <r>
      <rPr>
        <sz val="12"/>
        <color indexed="8"/>
        <rFont val="Times New Roman"/>
        <family val="1"/>
      </rPr>
      <t xml:space="preserve"> – к другим рабочим, занятым в сельскохозяйственном производстве, следует отнести: ремонтных рабочих (слесари, электрики, электросварщики и другие рабочие на ремонте техники),  рабочих КИП,  котельных, ремонтно-строительных бригад и других внутри сельскохозяйственной организации, водителей.</t>
    </r>
  </si>
  <si>
    <r>
      <t>Строка 9</t>
    </r>
    <r>
      <rPr>
        <sz val="12"/>
        <color indexed="8"/>
        <rFont val="Times New Roman"/>
        <family val="1"/>
      </rPr>
      <t xml:space="preserve"> – Рабочие, обслуживающие сельское хозяйства – рабочие машинно-транспортных станций, строительных бригад (организаций), семеноводческих станций, ветстанций и подобное,  других рабочих, обслуживающих сельскохозяйственные организации  в масштабах района.</t>
    </r>
  </si>
  <si>
    <r>
      <t>Строка 10</t>
    </r>
    <r>
      <rPr>
        <sz val="12"/>
        <color indexed="8"/>
        <rFont val="Times New Roman"/>
        <family val="1"/>
      </rPr>
      <t>– Рабочие пищевой и перерабатывающей промышленности – показать количество рабочих, занятых переработкой молочной и мясной продукции, а также в  пищевой промышленности (расшифрованной по видам деятельности).</t>
    </r>
  </si>
  <si>
    <r>
      <t>Строка 11</t>
    </r>
    <r>
      <rPr>
        <sz val="12"/>
        <color indexed="8"/>
        <rFont val="Times New Roman"/>
        <family val="1"/>
      </rPr>
      <t xml:space="preserve"> – Всего рабочих АПК – сумма строк 1, 8, 9 и 10.</t>
    </r>
  </si>
  <si>
    <r>
      <rPr>
        <b/>
        <sz val="12"/>
        <color indexed="8"/>
        <rFont val="Times New Roman"/>
        <family val="1"/>
      </rPr>
      <t>Справочно:</t>
    </r>
    <r>
      <rPr>
        <sz val="12"/>
        <color indexed="8"/>
        <rFont val="Times New Roman"/>
        <family val="1"/>
      </rPr>
      <t xml:space="preserve"> (охотники, промысловики) в численность рабочих АПК не входит</t>
    </r>
  </si>
  <si>
    <t>Информация по образованию:</t>
  </si>
  <si>
    <t>высшее - любое высшее</t>
  </si>
  <si>
    <t>среднее - среднее профессиональное для  АПК</t>
  </si>
  <si>
    <t>начальное - только профессиональное (ПТУ, лицеи)</t>
  </si>
  <si>
    <t xml:space="preserve">курсовое - курсовой комбинат   </t>
  </si>
  <si>
    <t>не имеют профессионального образования (практики) - подготовка на производстве (на рабочем месте или вне его) и или имеют общее среднее (полное или неполное ) образование (школа)</t>
  </si>
  <si>
    <r>
      <rPr>
        <b/>
        <sz val="12"/>
        <color indexed="8"/>
        <rFont val="Times New Roman"/>
        <family val="1"/>
      </rPr>
      <t>Категория F</t>
    </r>
    <r>
      <rPr>
        <sz val="12"/>
        <color indexed="8"/>
        <rFont val="Times New Roman"/>
        <family val="1"/>
      </rPr>
      <t xml:space="preserve"> - это возможность работы на комбайнах</t>
    </r>
  </si>
  <si>
    <t xml:space="preserve"> Информация по образованию  – сумма столбцов 6+7+8+9+10 = столбцу 4</t>
  </si>
  <si>
    <t>Постоянно работает в сельскохозяйственном производстве, всего  - сумма строк 2+3+4+5+6+7  равна 1 строке</t>
  </si>
  <si>
    <t>Рабочие растениеводства, всего - сумма строк 2а+2б равна 2 строке</t>
  </si>
  <si>
    <t>Рабочие животноводства, всего - сумма строк 3а+3б+3в+3г равна 3 строке</t>
  </si>
  <si>
    <t>Всего рабочих АПК - сумма строк 1+8+9+10 равна 11строке</t>
  </si>
  <si>
    <t>31-60 лет</t>
  </si>
  <si>
    <r>
      <t xml:space="preserve">Из них имеют квалификацию I и II класса </t>
    </r>
    <r>
      <rPr>
        <sz val="11"/>
        <rFont val="Calibri"/>
        <family val="2"/>
      </rPr>
      <t xml:space="preserve">(равен сумме гр.11,12 в 1КМП строки 2а </t>
    </r>
    <r>
      <rPr>
        <sz val="11"/>
        <color indexed="10"/>
        <rFont val="Calibri"/>
        <family val="2"/>
      </rPr>
      <t>- переходит автоматически</t>
    </r>
    <r>
      <rPr>
        <sz val="11"/>
        <rFont val="Calibri"/>
        <family val="2"/>
      </rPr>
      <t>)</t>
    </r>
  </si>
  <si>
    <r>
      <t xml:space="preserve">до 30 лет (равен  гр.17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</si>
  <si>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свыше 60 лет (равен  гр.18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</si>
  <si>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ПУ (равен  гр.8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</si>
  <si>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Курсы (равен  гр.9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</si>
  <si>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t xml:space="preserve">В том числе по собственному желанию, за прогулы и другие нарушения трудовой дисциплины </t>
  </si>
  <si>
    <r>
      <t xml:space="preserve">Прибыло в течении года - всего (равен  гр.19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</si>
  <si>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В том числе окончивших ПУ (равен  гр.20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</si>
  <si>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 xml:space="preserve">Выбыло в течении года - всего (равен  гр.21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</si>
  <si>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t>СОДЕРЖАНИЕ СТРОК</t>
  </si>
  <si>
    <t>ПОЯСНЕНИЯ</t>
  </si>
  <si>
    <t>Строка 1</t>
  </si>
  <si>
    <t>Цифра не должна отличаться от строки 2 приложения 3 и соответствовать строке 2А  (колонка "фактически работает")  в форме 1КМП.                                                                                                                           Бригадиров не включаем, т.к. они проходят по форме 1К (руководители среднего звена)</t>
  </si>
  <si>
    <t>Строка 2</t>
  </si>
  <si>
    <t>Численность должна совпадать с суммой в колонках 11 и 12 (строка 2А) в форме 1КМП</t>
  </si>
  <si>
    <t>Строка 3</t>
  </si>
  <si>
    <t>Строка 4</t>
  </si>
  <si>
    <t>"……окончили"</t>
  </si>
  <si>
    <t>Должны совпадать с колонками 8 и 9 в форме 1КМП</t>
  </si>
  <si>
    <t>Строка 5</t>
  </si>
  <si>
    <t>численность "резервных механизаторов" должно совпадать с данными по "резервным механизаторам" в перечне по строке 4 приложения 3</t>
  </si>
  <si>
    <t>Строка 6</t>
  </si>
  <si>
    <t>"прибыло"</t>
  </si>
  <si>
    <t>Должна совпадать с колонкой 19 формы  1КМП</t>
  </si>
  <si>
    <t>Строка 7</t>
  </si>
  <si>
    <t>"в т.ч. ПУ"</t>
  </si>
  <si>
    <t>Должна совпадать с колонкой 20 формы  1КМП</t>
  </si>
  <si>
    <t>Строка 8</t>
  </si>
  <si>
    <t>"выбыло"</t>
  </si>
  <si>
    <t>Должна совпадать с колонкой 21 формы  1КМП</t>
  </si>
  <si>
    <r>
      <t xml:space="preserve">Кроме того, численность резервных трактористов-машинистов, комбайнеров из числа работников, занятых на других работах и должностях (равен  численности "резервных механизаторов" в перечне по стр.4 Приложения 3 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</si>
  <si>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r>
      <t>Трактористы-машинисты, трактористы, комбайнеры (</t>
    </r>
    <r>
      <rPr>
        <sz val="11"/>
        <color indexed="10"/>
        <rFont val="Calibri"/>
        <family val="2"/>
      </rPr>
      <t>НЕ</t>
    </r>
    <r>
      <rPr>
        <sz val="11"/>
        <color theme="1"/>
        <rFont val="Calibri"/>
        <family val="2"/>
      </rPr>
      <t xml:space="preserve"> включая бригадиров тракторных бригад), всего (равен  гр.4 в 1КМП строки 2а - </t>
    </r>
    <r>
      <rPr>
        <sz val="11"/>
        <color indexed="10"/>
        <rFont val="Calibri"/>
        <family val="2"/>
      </rPr>
      <t>переходит автоматически</t>
    </r>
    <r>
      <rPr>
        <sz val="11"/>
        <color theme="1"/>
        <rFont val="Calibri"/>
        <family val="2"/>
      </rPr>
      <t>)</t>
    </r>
  </si>
  <si>
    <t>Зеленые поля - суммируются автоматически</t>
  </si>
  <si>
    <r>
      <t xml:space="preserve">Требуется </t>
    </r>
  </si>
  <si>
    <r>
      <t xml:space="preserve">Имеется штатных механизаторов </t>
    </r>
    <r>
      <rPr>
        <sz val="10"/>
        <rFont val="Arial Cyr"/>
        <family val="0"/>
      </rPr>
      <t xml:space="preserve">(равен  гр.4 в 1КМП строки 2а - </t>
    </r>
    <r>
      <rPr>
        <sz val="10"/>
        <color indexed="10"/>
        <rFont val="Arial Cyr"/>
        <family val="0"/>
      </rPr>
      <t>переходит автоматически</t>
    </r>
    <r>
      <rPr>
        <sz val="10"/>
        <rFont val="Arial Cyr"/>
        <family val="0"/>
      </rPr>
      <t>)</t>
    </r>
  </si>
  <si>
    <r>
      <t xml:space="preserve">Итого ожидается иметь собственных механизаторов </t>
    </r>
    <r>
      <rPr>
        <sz val="10"/>
        <rFont val="Arial Cyr"/>
        <family val="0"/>
      </rPr>
      <t>(сумма "имеется штатных" и "намечается восполнить"-</t>
    </r>
    <r>
      <rPr>
        <sz val="10"/>
        <color indexed="10"/>
        <rFont val="Arial Cyr"/>
        <family val="0"/>
      </rPr>
      <t>суммируется автоматически</t>
    </r>
    <r>
      <rPr>
        <sz val="10"/>
        <rFont val="Arial Cyr"/>
        <family val="0"/>
      </rPr>
      <t>)</t>
    </r>
  </si>
  <si>
    <t>Строка 2, колонка F</t>
  </si>
  <si>
    <t>Цифра не должна отличаться от строки 1 приложения 2 и соответствовать строке 2А  (колонка "фактически работает")  в форме 1КМП</t>
  </si>
  <si>
    <t>Намечается восполнить за счет</t>
  </si>
  <si>
    <t>Это сумма всех нижеперечисленных до 5 строки, при этом  число "резервных механизаторов" должно совпадать с строкой 5 приложения 2</t>
  </si>
  <si>
    <t>Итого ожидается иметь……</t>
  </si>
  <si>
    <t>Сумма "имеется штатных" + "намечается восполнить….."</t>
  </si>
  <si>
    <t>Требуется привлечь дополнительно</t>
  </si>
  <si>
    <t>Разница между  строкой 1 и строкой 5 ("требуется" вычесть "итого ожидается иметь")</t>
  </si>
  <si>
    <r>
      <t xml:space="preserve">Намечается восполнить недостаток за счет: </t>
    </r>
    <r>
      <rPr>
        <sz val="10"/>
        <rFont val="Arial Cyr"/>
        <family val="0"/>
      </rPr>
      <t xml:space="preserve">(сумма ниженперечисленных по стр.4- </t>
    </r>
    <r>
      <rPr>
        <sz val="10"/>
        <color indexed="10"/>
        <rFont val="Arial Cyr"/>
        <family val="0"/>
      </rPr>
      <t>суммируется автоматически</t>
    </r>
    <r>
      <rPr>
        <sz val="10"/>
        <rFont val="Arial Cyr"/>
        <family val="0"/>
      </rPr>
      <t>)</t>
    </r>
  </si>
  <si>
    <r>
      <t xml:space="preserve">Требуется (намечается) привлечь дополнительно </t>
    </r>
    <r>
      <rPr>
        <sz val="10"/>
        <rFont val="Arial Cyr"/>
        <family val="0"/>
      </rPr>
      <t>(разница между стр.1 и стр.5</t>
    </r>
    <r>
      <rPr>
        <sz val="10"/>
        <rFont val="Arial Cyr"/>
        <family val="0"/>
      </rPr>
      <t>)</t>
    </r>
  </si>
  <si>
    <t>Рабочие растениеводства, всего (сумма строк 2а+2б)</t>
  </si>
  <si>
    <t>Трактористы-машинисты, трактористы, комбайнеры (НЕ включая бригадиров тракторных бригад), всего</t>
  </si>
  <si>
    <t>"…имеют возраст до 30 и свыше 60 (пенсионеры)"</t>
  </si>
  <si>
    <t xml:space="preserve">Должны соответствовать колонкам 17 и 18 (строка 2А) в форме 1КМП.                                                                         </t>
  </si>
  <si>
    <t xml:space="preserve">Наименование отчитывающейся организации </t>
  </si>
  <si>
    <t>(по состоянию на 1 января 2019 года)</t>
  </si>
  <si>
    <t>СВЕДЕНИЯ О ЧИСЛЕННОСТИ, СОСТАВЕ И ДВИЖЕНИИ РАБОТНИКОВ МАССОВЫХ ПРОФЕССИЙ АГРОПРОМЫШЛЕННОГО КОМПЛЕКСА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2019 год</t>
  </si>
  <si>
    <t>"____" ______________ 20   год</t>
  </si>
  <si>
    <t>(по состоянию на 1 января 2020 года)</t>
  </si>
  <si>
    <t>на период весенне-полевых и уборочных работ 2019 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</si>
</sst>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8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 Cyr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b/>
      <sz val="10"/>
      <name val="Times New Roman Cyr"/>
      <family val="1"/>
    </font>
    <font>
      <sz val="12"/>
      <name val="Times New Roman Cyr"/>
      <family val="1"/>
    </font>
    <font>
      <sz val="9"/>
      <name val="Times New Roman Cyr"/>
      <family val="0"/>
    </font>
    <font>
      <sz val="10"/>
      <name val="Times New Roman"/>
      <family val="1"/>
    </font>
    <font>
      <b/>
      <sz val="11"/>
      <color indexed="30"/>
      <name val="Times New Roman Cyr"/>
      <family val="0"/>
    </font>
    <font>
      <sz val="11"/>
      <name val="Calibri"/>
      <family val="2"/>
    </font>
    <font>
      <b/>
      <sz val="11"/>
      <name val="Calibri"/>
      <family val="2"/>
    </font>
    <font>
      <sz val="10"/>
      <color indexed="8"/>
      <name val="Times New Roman"/>
      <family val="1"/>
    </font>
    <font>
      <sz val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9"/>
      <color indexed="10"/>
      <name val="Times New Roman Cyr"/>
      <family val="0"/>
    </font>
    <font>
      <b/>
      <sz val="9"/>
      <color indexed="10"/>
      <name val="Times New Roman Cyr"/>
      <family val="0"/>
    </font>
    <font>
      <b/>
      <sz val="9"/>
      <name val="Times New Roman Cyr"/>
      <family val="0"/>
    </font>
    <font>
      <b/>
      <sz val="9"/>
      <color indexed="30"/>
      <name val="Times New Roman Cyr"/>
      <family val="0"/>
    </font>
    <font>
      <b/>
      <sz val="9"/>
      <color indexed="30"/>
      <name val="Calibri"/>
      <family val="2"/>
    </font>
    <font>
      <b/>
      <sz val="9"/>
      <color indexed="8"/>
      <name val="Calibri"/>
      <family val="2"/>
    </font>
    <font>
      <b/>
      <sz val="14"/>
      <name val="Times New Roman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8"/>
      <name val="Times New Roman"/>
      <family val="1"/>
    </font>
    <font>
      <b/>
      <sz val="16"/>
      <color indexed="8"/>
      <name val="Cambria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imes New Roman Cyr"/>
      <family val="0"/>
    </font>
    <font>
      <sz val="11"/>
      <color indexed="10"/>
      <name val="Calibri"/>
      <family val="2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30"/>
      <name val="Times New Roman Cyr"/>
      <family val="0"/>
    </font>
    <font>
      <sz val="10"/>
      <name val="Arial Cyr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10"/>
      <color indexed="30"/>
      <name val="Arial Cyr"/>
      <family val="0"/>
    </font>
    <font>
      <sz val="10"/>
      <color indexed="4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rgb="FFFF0000"/>
      <name val="Arial Cyr"/>
      <family val="0"/>
    </font>
    <font>
      <sz val="10"/>
      <color rgb="FF0070C0"/>
      <name val="Arial Cyr"/>
      <family val="0"/>
    </font>
    <font>
      <sz val="10"/>
      <color rgb="FF00B0F0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</borders>
  <cellStyleXfs count="1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6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>
      <alignment/>
      <protection/>
    </xf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328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/>
    </xf>
    <xf numFmtId="0" fontId="78" fillId="0" borderId="0" xfId="0" applyFont="1" applyAlignment="1">
      <alignment/>
    </xf>
    <xf numFmtId="0" fontId="18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20" fillId="0" borderId="13" xfId="0" applyFont="1" applyBorder="1" applyAlignment="1">
      <alignment vertical="justify"/>
    </xf>
    <xf numFmtId="0" fontId="7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top" wrapText="1"/>
    </xf>
    <xf numFmtId="0" fontId="19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wrapText="1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wrapText="1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/>
    </xf>
    <xf numFmtId="0" fontId="78" fillId="0" borderId="10" xfId="0" applyFont="1" applyBorder="1" applyAlignment="1">
      <alignment vertical="justify"/>
    </xf>
    <xf numFmtId="0" fontId="21" fillId="0" borderId="0" xfId="0" applyFont="1" applyAlignment="1">
      <alignment/>
    </xf>
    <xf numFmtId="16" fontId="78" fillId="0" borderId="10" xfId="0" applyNumberFormat="1" applyFont="1" applyBorder="1" applyAlignment="1">
      <alignment vertical="justify"/>
    </xf>
    <xf numFmtId="0" fontId="21" fillId="0" borderId="10" xfId="0" applyFont="1" applyBorder="1" applyAlignment="1">
      <alignment vertical="justify"/>
    </xf>
    <xf numFmtId="0" fontId="79" fillId="0" borderId="10" xfId="0" applyFont="1" applyBorder="1" applyAlignment="1">
      <alignment vertical="justify"/>
    </xf>
    <xf numFmtId="0" fontId="78" fillId="0" borderId="13" xfId="0" applyFont="1" applyBorder="1" applyAlignment="1">
      <alignment vertical="justify"/>
    </xf>
    <xf numFmtId="0" fontId="18" fillId="33" borderId="10" xfId="0" applyFont="1" applyFill="1" applyBorder="1" applyAlignment="1">
      <alignment/>
    </xf>
    <xf numFmtId="0" fontId="3" fillId="33" borderId="12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80" fillId="0" borderId="0" xfId="0" applyFont="1" applyAlignment="1">
      <alignment/>
    </xf>
    <xf numFmtId="0" fontId="0" fillId="0" borderId="0" xfId="0" applyAlignment="1">
      <alignment/>
    </xf>
    <xf numFmtId="0" fontId="0" fillId="0" borderId="14" xfId="0" applyBorder="1" applyAlignment="1" applyProtection="1">
      <alignment/>
      <protection locked="0"/>
    </xf>
    <xf numFmtId="0" fontId="24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24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7" fillId="34" borderId="10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24" fillId="0" borderId="0" xfId="0" applyFont="1" applyAlignment="1">
      <alignment horizontal="center"/>
    </xf>
    <xf numFmtId="0" fontId="18" fillId="0" borderId="10" xfId="0" applyFont="1" applyFill="1" applyBorder="1" applyAlignment="1">
      <alignment horizontal="left" vertical="center" wrapText="1"/>
    </xf>
    <xf numFmtId="0" fontId="79" fillId="0" borderId="15" xfId="0" applyFont="1" applyBorder="1" applyAlignment="1">
      <alignment vertical="justify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10" fillId="0" borderId="0" xfId="0" applyFont="1" applyAlignment="1">
      <alignment/>
    </xf>
    <xf numFmtId="0" fontId="30" fillId="0" borderId="0" xfId="0" applyFont="1" applyAlignment="1">
      <alignment horizontal="justify"/>
    </xf>
    <xf numFmtId="0" fontId="6" fillId="33" borderId="10" xfId="0" applyFont="1" applyFill="1" applyBorder="1" applyAlignment="1">
      <alignment horizontal="left" vertical="center" wrapText="1"/>
    </xf>
    <xf numFmtId="0" fontId="29" fillId="0" borderId="0" xfId="0" applyFont="1" applyAlignment="1">
      <alignment horizontal="justify" vertical="top"/>
    </xf>
    <xf numFmtId="0" fontId="29" fillId="35" borderId="10" xfId="0" applyFont="1" applyFill="1" applyBorder="1" applyAlignment="1">
      <alignment horizontal="justify"/>
    </xf>
    <xf numFmtId="0" fontId="0" fillId="35" borderId="0" xfId="0" applyFill="1" applyAlignment="1">
      <alignment/>
    </xf>
    <xf numFmtId="0" fontId="35" fillId="0" borderId="10" xfId="0" applyFont="1" applyBorder="1" applyAlignment="1">
      <alignment horizontal="justify"/>
    </xf>
    <xf numFmtId="0" fontId="36" fillId="0" borderId="10" xfId="0" applyFont="1" applyBorder="1" applyAlignment="1">
      <alignment horizontal="left" vertical="center" wrapText="1"/>
    </xf>
    <xf numFmtId="0" fontId="36" fillId="0" borderId="10" xfId="0" applyFont="1" applyFill="1" applyBorder="1" applyAlignment="1">
      <alignment horizontal="left" vertical="center" wrapText="1"/>
    </xf>
    <xf numFmtId="0" fontId="32" fillId="0" borderId="10" xfId="0" applyFont="1" applyBorder="1" applyAlignment="1">
      <alignment wrapText="1"/>
    </xf>
    <xf numFmtId="0" fontId="28" fillId="34" borderId="10" xfId="0" applyFont="1" applyFill="1" applyBorder="1" applyAlignment="1">
      <alignment horizontal="justify"/>
    </xf>
    <xf numFmtId="9" fontId="6" fillId="34" borderId="10" xfId="59" applyFont="1" applyFill="1" applyBorder="1" applyAlignment="1">
      <alignment vertical="center" wrapText="1"/>
    </xf>
    <xf numFmtId="0" fontId="28" fillId="34" borderId="10" xfId="0" applyFont="1" applyFill="1" applyBorder="1" applyAlignment="1">
      <alignment vertical="top" wrapText="1"/>
    </xf>
    <xf numFmtId="0" fontId="81" fillId="0" borderId="0" xfId="0" applyFont="1" applyAlignment="1">
      <alignment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36" borderId="10" xfId="0" applyFill="1" applyBorder="1" applyAlignment="1" applyProtection="1">
      <alignment/>
      <protection locked="0"/>
    </xf>
    <xf numFmtId="0" fontId="81" fillId="0" borderId="10" xfId="0" applyFont="1" applyBorder="1" applyAlignment="1">
      <alignment horizontal="left" vertical="top" wrapText="1"/>
    </xf>
    <xf numFmtId="0" fontId="81" fillId="0" borderId="0" xfId="0" applyFont="1" applyAlignment="1">
      <alignment horizontal="left"/>
    </xf>
    <xf numFmtId="0" fontId="81" fillId="0" borderId="10" xfId="0" applyFont="1" applyBorder="1" applyAlignment="1">
      <alignment horizontal="left" vertical="center" wrapText="1"/>
    </xf>
    <xf numFmtId="0" fontId="81" fillId="0" borderId="0" xfId="0" applyFont="1" applyAlignment="1">
      <alignment horizontal="left" vertical="top" wrapText="1"/>
    </xf>
    <xf numFmtId="0" fontId="81" fillId="0" borderId="0" xfId="0" applyFont="1" applyBorder="1" applyAlignment="1">
      <alignment horizontal="left" vertical="top" wrapText="1"/>
    </xf>
    <xf numFmtId="0" fontId="82" fillId="0" borderId="0" xfId="0" applyFont="1" applyAlignment="1">
      <alignment horizontal="left" vertical="top" wrapText="1"/>
    </xf>
    <xf numFmtId="0" fontId="81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37" borderId="10" xfId="0" applyFill="1" applyBorder="1" applyAlignment="1" applyProtection="1">
      <alignment/>
      <protection locked="0"/>
    </xf>
    <xf numFmtId="0" fontId="0" fillId="0" borderId="0" xfId="0" applyAlignment="1">
      <alignment horizontal="center" vertical="top" wrapText="1"/>
    </xf>
    <xf numFmtId="0" fontId="81" fillId="0" borderId="0" xfId="0" applyFont="1" applyFill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81" fillId="0" borderId="10" xfId="0" applyFont="1" applyBorder="1" applyAlignment="1">
      <alignment horizontal="left" vertical="top" wrapText="1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/>
    </xf>
    <xf numFmtId="0" fontId="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 applyProtection="1">
      <alignment horizontal="center" vertical="top"/>
      <protection locked="0"/>
    </xf>
    <xf numFmtId="0" fontId="0" fillId="0" borderId="0" xfId="0" applyBorder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78" fillId="0" borderId="0" xfId="0" applyFont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0" fontId="7" fillId="36" borderId="10" xfId="0" applyFont="1" applyFill="1" applyBorder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top"/>
      <protection/>
    </xf>
    <xf numFmtId="0" fontId="17" fillId="0" borderId="1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 horizontal="left" vertical="top"/>
      <protection/>
    </xf>
    <xf numFmtId="0" fontId="11" fillId="0" borderId="10" xfId="0" applyFont="1" applyBorder="1" applyAlignment="1" applyProtection="1">
      <alignment horizontal="left" vertical="top"/>
      <protection/>
    </xf>
    <xf numFmtId="0" fontId="4" fillId="0" borderId="12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right"/>
      <protection locked="0"/>
    </xf>
    <xf numFmtId="0" fontId="23" fillId="0" borderId="0" xfId="0" applyFont="1" applyAlignment="1" applyProtection="1">
      <alignment/>
      <protection locked="0"/>
    </xf>
    <xf numFmtId="0" fontId="0" fillId="33" borderId="10" xfId="0" applyFill="1" applyBorder="1" applyAlignment="1" applyProtection="1">
      <alignment horizontal="center" vertical="center"/>
      <protection/>
    </xf>
    <xf numFmtId="0" fontId="80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/>
      <protection/>
    </xf>
    <xf numFmtId="0" fontId="80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80" fillId="0" borderId="0" xfId="0" applyFont="1" applyBorder="1" applyAlignment="1" applyProtection="1">
      <alignment horizontal="center" vertical="top"/>
      <protection/>
    </xf>
    <xf numFmtId="0" fontId="80" fillId="0" borderId="0" xfId="0" applyFont="1" applyBorder="1" applyAlignment="1" applyProtection="1">
      <alignment horizontal="center"/>
      <protection/>
    </xf>
    <xf numFmtId="0" fontId="80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 locked="0"/>
    </xf>
    <xf numFmtId="0" fontId="0" fillId="33" borderId="10" xfId="0" applyFill="1" applyBorder="1" applyAlignment="1" applyProtection="1">
      <alignment/>
      <protection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8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top" wrapText="1"/>
    </xf>
    <xf numFmtId="0" fontId="2" fillId="35" borderId="23" xfId="0" applyFont="1" applyFill="1" applyBorder="1" applyAlignment="1">
      <alignment horizontal="center" vertical="top" wrapText="1"/>
    </xf>
    <xf numFmtId="0" fontId="2" fillId="35" borderId="13" xfId="0" applyFont="1" applyFill="1" applyBorder="1" applyAlignment="1">
      <alignment horizontal="center" vertical="center" textRotation="90" wrapText="1"/>
    </xf>
    <xf numFmtId="0" fontId="2" fillId="35" borderId="11" xfId="0" applyFont="1" applyFill="1" applyBorder="1" applyAlignment="1">
      <alignment horizontal="center" vertical="center" textRotation="90" wrapText="1"/>
    </xf>
    <xf numFmtId="0" fontId="2" fillId="35" borderId="15" xfId="0" applyFont="1" applyFill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/>
    </xf>
    <xf numFmtId="0" fontId="2" fillId="0" borderId="15" xfId="0" applyFont="1" applyBorder="1" applyAlignment="1">
      <alignment horizontal="center" vertical="center" textRotation="90"/>
    </xf>
    <xf numFmtId="0" fontId="2" fillId="34" borderId="10" xfId="0" applyFont="1" applyFill="1" applyBorder="1" applyAlignment="1">
      <alignment horizontal="center" vertical="center" textRotation="90" wrapText="1"/>
    </xf>
    <xf numFmtId="0" fontId="2" fillId="34" borderId="10" xfId="0" applyFont="1" applyFill="1" applyBorder="1" applyAlignment="1">
      <alignment horizontal="center" vertical="center" textRotation="90"/>
    </xf>
    <xf numFmtId="0" fontId="2" fillId="0" borderId="20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24" xfId="0" applyFont="1" applyBorder="1" applyAlignment="1" applyProtection="1">
      <alignment horizontal="center" vertical="top" wrapText="1"/>
      <protection locked="0"/>
    </xf>
    <xf numFmtId="9" fontId="2" fillId="34" borderId="13" xfId="59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textRotation="90"/>
    </xf>
    <xf numFmtId="0" fontId="2" fillId="35" borderId="11" xfId="0" applyFont="1" applyFill="1" applyBorder="1" applyAlignment="1">
      <alignment horizontal="center" textRotation="90"/>
    </xf>
    <xf numFmtId="0" fontId="2" fillId="35" borderId="15" xfId="0" applyFont="1" applyFill="1" applyBorder="1" applyAlignment="1">
      <alignment horizontal="center" textRotation="90"/>
    </xf>
    <xf numFmtId="0" fontId="2" fillId="35" borderId="10" xfId="0" applyFont="1" applyFill="1" applyBorder="1" applyAlignment="1">
      <alignment horizontal="center" textRotation="90" wrapText="1"/>
    </xf>
    <xf numFmtId="0" fontId="2" fillId="0" borderId="10" xfId="0" applyFont="1" applyBorder="1" applyAlignment="1">
      <alignment textRotation="90" wrapText="1"/>
    </xf>
    <xf numFmtId="0" fontId="2" fillId="0" borderId="23" xfId="0" applyFont="1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9" fontId="2" fillId="35" borderId="21" xfId="59" applyFont="1" applyFill="1" applyBorder="1" applyAlignment="1">
      <alignment horizontal="center" vertical="top" wrapText="1"/>
    </xf>
    <xf numFmtId="9" fontId="2" fillId="35" borderId="22" xfId="59" applyFont="1" applyFill="1" applyBorder="1" applyAlignment="1">
      <alignment horizontal="center" vertical="top" wrapText="1"/>
    </xf>
    <xf numFmtId="9" fontId="2" fillId="35" borderId="20" xfId="59" applyFont="1" applyFill="1" applyBorder="1" applyAlignment="1">
      <alignment horizontal="center" vertical="top" wrapText="1"/>
    </xf>
    <xf numFmtId="9" fontId="2" fillId="35" borderId="24" xfId="59" applyFont="1" applyFill="1" applyBorder="1" applyAlignment="1">
      <alignment horizontal="center" vertical="top" wrapText="1"/>
    </xf>
    <xf numFmtId="9" fontId="2" fillId="35" borderId="13" xfId="59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top" wrapText="1"/>
      <protection locked="0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8" fillId="0" borderId="18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19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12" fillId="0" borderId="12" xfId="0" applyFont="1" applyBorder="1" applyAlignment="1" applyProtection="1">
      <alignment horizontal="center" vertical="top" wrapText="1"/>
      <protection locked="0"/>
    </xf>
    <xf numFmtId="0" fontId="12" fillId="0" borderId="23" xfId="0" applyFont="1" applyBorder="1" applyAlignment="1" applyProtection="1">
      <alignment horizontal="center" vertical="top" wrapText="1"/>
      <protection locked="0"/>
    </xf>
    <xf numFmtId="0" fontId="12" fillId="0" borderId="16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16" xfId="0" applyBorder="1" applyAlignment="1" applyProtection="1">
      <alignment horizontal="center" vertical="top" wrapText="1"/>
      <protection locked="0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2" fillId="34" borderId="13" xfId="0" applyFont="1" applyFill="1" applyBorder="1" applyAlignment="1">
      <alignment horizontal="center" vertical="top" wrapText="1"/>
    </xf>
    <xf numFmtId="0" fontId="12" fillId="34" borderId="11" xfId="0" applyFont="1" applyFill="1" applyBorder="1" applyAlignment="1">
      <alignment horizontal="center" vertical="top" wrapText="1"/>
    </xf>
    <xf numFmtId="0" fontId="12" fillId="34" borderId="15" xfId="0" applyFont="1" applyFill="1" applyBorder="1" applyAlignment="1">
      <alignment horizontal="center" vertical="top" wrapText="1"/>
    </xf>
    <xf numFmtId="0" fontId="8" fillId="0" borderId="12" xfId="0" applyFont="1" applyBorder="1" applyAlignment="1" applyProtection="1">
      <alignment horizontal="center" vertical="top" wrapText="1"/>
      <protection locked="0"/>
    </xf>
    <xf numFmtId="0" fontId="8" fillId="0" borderId="23" xfId="0" applyFont="1" applyBorder="1" applyAlignment="1" applyProtection="1">
      <alignment horizontal="center" vertical="top" wrapText="1"/>
      <protection locked="0"/>
    </xf>
    <xf numFmtId="0" fontId="8" fillId="0" borderId="16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right" vertical="top" wrapText="1"/>
      <protection locked="0"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78" fillId="0" borderId="13" xfId="0" applyFont="1" applyBorder="1" applyAlignment="1">
      <alignment vertical="justify"/>
    </xf>
    <xf numFmtId="0" fontId="78" fillId="0" borderId="11" xfId="0" applyFont="1" applyBorder="1" applyAlignment="1">
      <alignment vertical="justify"/>
    </xf>
    <xf numFmtId="0" fontId="78" fillId="0" borderId="15" xfId="0" applyFont="1" applyBorder="1" applyAlignment="1">
      <alignment vertical="justify"/>
    </xf>
    <xf numFmtId="9" fontId="2" fillId="35" borderId="17" xfId="59" applyFont="1" applyFill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78" fillId="0" borderId="12" xfId="0" applyFont="1" applyBorder="1" applyAlignment="1">
      <alignment horizontal="center" vertical="center" wrapText="1"/>
    </xf>
    <xf numFmtId="0" fontId="78" fillId="0" borderId="23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19" xfId="0" applyFont="1" applyBorder="1" applyAlignment="1" applyProtection="1">
      <alignment horizontal="left" wrapText="1"/>
      <protection locked="0"/>
    </xf>
    <xf numFmtId="0" fontId="2" fillId="0" borderId="18" xfId="0" applyFont="1" applyBorder="1" applyAlignment="1" applyProtection="1">
      <alignment horizontal="center" vertical="top" wrapText="1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2" fillId="0" borderId="19" xfId="0" applyFont="1" applyBorder="1" applyAlignment="1" applyProtection="1">
      <alignment horizontal="center" vertical="top" wrapText="1"/>
      <protection locked="0"/>
    </xf>
    <xf numFmtId="0" fontId="2" fillId="0" borderId="21" xfId="0" applyFont="1" applyBorder="1" applyAlignment="1" applyProtection="1">
      <alignment horizontal="center" vertical="top" wrapText="1"/>
      <protection locked="0"/>
    </xf>
    <xf numFmtId="0" fontId="2" fillId="0" borderId="17" xfId="0" applyFont="1" applyBorder="1" applyAlignment="1" applyProtection="1">
      <alignment horizontal="center" vertical="top" wrapText="1"/>
      <protection locked="0"/>
    </xf>
    <xf numFmtId="0" fontId="2" fillId="0" borderId="22" xfId="0" applyFont="1" applyBorder="1" applyAlignment="1" applyProtection="1">
      <alignment horizontal="center" vertical="top" wrapText="1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23" xfId="0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 vertical="top" wrapText="1"/>
      <protection locked="0"/>
    </xf>
    <xf numFmtId="0" fontId="5" fillId="0" borderId="17" xfId="0" applyFont="1" applyBorder="1" applyAlignment="1" applyProtection="1">
      <alignment/>
      <protection locked="0"/>
    </xf>
    <xf numFmtId="0" fontId="5" fillId="0" borderId="18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20" xfId="0" applyFont="1" applyBorder="1" applyAlignment="1" applyProtection="1">
      <alignment/>
      <protection locked="0"/>
    </xf>
    <xf numFmtId="0" fontId="5" fillId="0" borderId="14" xfId="0" applyFont="1" applyBorder="1" applyAlignment="1" applyProtection="1">
      <alignment/>
      <protection locked="0"/>
    </xf>
    <xf numFmtId="0" fontId="8" fillId="0" borderId="21" xfId="0" applyFont="1" applyBorder="1" applyAlignment="1" applyProtection="1">
      <alignment horizontal="left" vertical="top" wrapText="1"/>
      <protection locked="0"/>
    </xf>
    <xf numFmtId="0" fontId="12" fillId="0" borderId="17" xfId="0" applyFont="1" applyBorder="1" applyAlignment="1" applyProtection="1">
      <alignment wrapText="1"/>
      <protection locked="0"/>
    </xf>
    <xf numFmtId="0" fontId="12" fillId="0" borderId="22" xfId="0" applyFont="1" applyBorder="1" applyAlignment="1" applyProtection="1">
      <alignment wrapText="1"/>
      <protection locked="0"/>
    </xf>
    <xf numFmtId="0" fontId="22" fillId="0" borderId="0" xfId="0" applyFont="1" applyBorder="1" applyAlignment="1" applyProtection="1">
      <alignment horizontal="center" vertical="top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12" fillId="0" borderId="24" xfId="0" applyFont="1" applyBorder="1" applyAlignment="1" applyProtection="1">
      <alignment horizontal="left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35" borderId="17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textRotation="90" wrapText="1"/>
    </xf>
    <xf numFmtId="0" fontId="7" fillId="0" borderId="14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7" xfId="0" applyBorder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left" wrapText="1"/>
      <protection locked="0"/>
    </xf>
    <xf numFmtId="49" fontId="0" fillId="0" borderId="17" xfId="0" applyNumberFormat="1" applyBorder="1" applyAlignment="1" applyProtection="1">
      <alignment horizontal="center" vertical="top"/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34" borderId="13" xfId="0" applyFont="1" applyFill="1" applyBorder="1" applyAlignment="1">
      <alignment horizontal="center" vertical="center" textRotation="90" wrapText="1"/>
    </xf>
    <xf numFmtId="0" fontId="2" fillId="34" borderId="11" xfId="0" applyFont="1" applyFill="1" applyBorder="1" applyAlignment="1">
      <alignment horizontal="center" vertical="center" textRotation="90"/>
    </xf>
    <xf numFmtId="0" fontId="2" fillId="34" borderId="15" xfId="0" applyFont="1" applyFill="1" applyBorder="1" applyAlignment="1">
      <alignment horizontal="center" vertical="center" textRotation="90"/>
    </xf>
    <xf numFmtId="0" fontId="0" fillId="0" borderId="0" xfId="0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14" xfId="0" applyBorder="1" applyAlignment="1" applyProtection="1">
      <alignment/>
      <protection locked="0"/>
    </xf>
    <xf numFmtId="0" fontId="23" fillId="0" borderId="17" xfId="0" applyFont="1" applyBorder="1" applyAlignment="1" applyProtection="1">
      <alignment horizontal="center"/>
      <protection locked="0"/>
    </xf>
    <xf numFmtId="0" fontId="0" fillId="0" borderId="10" xfId="0" applyBorder="1" applyAlignment="1">
      <alignment vertical="center" wrapText="1"/>
    </xf>
    <xf numFmtId="0" fontId="80" fillId="0" borderId="17" xfId="0" applyFont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10" xfId="0" applyBorder="1" applyAlignment="1">
      <alignment wrapText="1"/>
    </xf>
    <xf numFmtId="0" fontId="80" fillId="0" borderId="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0" fillId="0" borderId="0" xfId="0" applyFont="1" applyBorder="1" applyAlignment="1">
      <alignment horizontal="center" vertical="top" wrapText="1"/>
    </xf>
    <xf numFmtId="0" fontId="0" fillId="0" borderId="0" xfId="0" applyAlignment="1" applyProtection="1">
      <alignment horizontal="left" wrapText="1"/>
      <protection locked="0"/>
    </xf>
    <xf numFmtId="0" fontId="80" fillId="0" borderId="0" xfId="0" applyFont="1" applyFill="1" applyBorder="1" applyAlignment="1">
      <alignment horizontal="center" vertical="center" wrapText="1"/>
    </xf>
    <xf numFmtId="0" fontId="78" fillId="0" borderId="0" xfId="0" applyFont="1" applyBorder="1" applyAlignment="1" applyProtection="1">
      <alignment wrapText="1"/>
      <protection locked="0"/>
    </xf>
    <xf numFmtId="0" fontId="0" fillId="0" borderId="14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center"/>
      <protection locked="0"/>
    </xf>
    <xf numFmtId="0" fontId="24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24" fillId="0" borderId="10" xfId="0" applyFont="1" applyBorder="1" applyAlignment="1">
      <alignment wrapText="1"/>
    </xf>
    <xf numFmtId="0" fontId="24" fillId="0" borderId="0" xfId="0" applyFont="1" applyAlignment="1" applyProtection="1">
      <alignment horizontal="center"/>
      <protection locked="0"/>
    </xf>
    <xf numFmtId="0" fontId="25" fillId="0" borderId="17" xfId="0" applyFont="1" applyBorder="1" applyAlignment="1" applyProtection="1">
      <alignment horizontal="center"/>
      <protection locked="0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24" fillId="0" borderId="0" xfId="0" applyFont="1" applyBorder="1" applyAlignment="1">
      <alignment horizontal="center"/>
    </xf>
    <xf numFmtId="0" fontId="0" fillId="0" borderId="1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81" fillId="0" borderId="10" xfId="0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4" fillId="9" borderId="12" xfId="0" applyFont="1" applyFill="1" applyBorder="1" applyAlignment="1" applyProtection="1">
      <alignment horizontal="center"/>
      <protection locked="0"/>
    </xf>
    <xf numFmtId="0" fontId="4" fillId="9" borderId="16" xfId="0" applyFont="1" applyFill="1" applyBorder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  <xf numFmtId="0" fontId="0" fillId="9" borderId="0" xfId="0" applyFill="1" applyAlignment="1" applyProtection="1">
      <alignment horizontal="center"/>
      <protection locked="0"/>
    </xf>
  </cellXfs>
  <cellStyles count="17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2 10" xfId="60"/>
    <cellStyle name="Процентный 2 100" xfId="61"/>
    <cellStyle name="Процентный 2 101" xfId="62"/>
    <cellStyle name="Процентный 2 102" xfId="63"/>
    <cellStyle name="Процентный 2 103" xfId="64"/>
    <cellStyle name="Процентный 2 104" xfId="65"/>
    <cellStyle name="Процентный 2 105" xfId="66"/>
    <cellStyle name="Процентный 2 106" xfId="67"/>
    <cellStyle name="Процентный 2 107" xfId="68"/>
    <cellStyle name="Процентный 2 108" xfId="69"/>
    <cellStyle name="Процентный 2 109" xfId="70"/>
    <cellStyle name="Процентный 2 11" xfId="71"/>
    <cellStyle name="Процентный 2 110" xfId="72"/>
    <cellStyle name="Процентный 2 111" xfId="73"/>
    <cellStyle name="Процентный 2 112" xfId="74"/>
    <cellStyle name="Процентный 2 113" xfId="75"/>
    <cellStyle name="Процентный 2 114" xfId="76"/>
    <cellStyle name="Процентный 2 115" xfId="77"/>
    <cellStyle name="Процентный 2 116" xfId="78"/>
    <cellStyle name="Процентный 2 117" xfId="79"/>
    <cellStyle name="Процентный 2 118" xfId="80"/>
    <cellStyle name="Процентный 2 119" xfId="81"/>
    <cellStyle name="Процентный 2 12" xfId="82"/>
    <cellStyle name="Процентный 2 120" xfId="83"/>
    <cellStyle name="Процентный 2 121" xfId="84"/>
    <cellStyle name="Процентный 2 122" xfId="85"/>
    <cellStyle name="Процентный 2 123" xfId="86"/>
    <cellStyle name="Процентный 2 124" xfId="87"/>
    <cellStyle name="Процентный 2 125" xfId="88"/>
    <cellStyle name="Процентный 2 126" xfId="89"/>
    <cellStyle name="Процентный 2 127" xfId="90"/>
    <cellStyle name="Процентный 2 128" xfId="91"/>
    <cellStyle name="Процентный 2 129" xfId="92"/>
    <cellStyle name="Процентный 2 13" xfId="93"/>
    <cellStyle name="Процентный 2 14" xfId="94"/>
    <cellStyle name="Процентный 2 15" xfId="95"/>
    <cellStyle name="Процентный 2 16" xfId="96"/>
    <cellStyle name="Процентный 2 17" xfId="97"/>
    <cellStyle name="Процентный 2 18" xfId="98"/>
    <cellStyle name="Процентный 2 19" xfId="99"/>
    <cellStyle name="Процентный 2 2" xfId="100"/>
    <cellStyle name="Процентный 2 20" xfId="101"/>
    <cellStyle name="Процентный 2 21" xfId="102"/>
    <cellStyle name="Процентный 2 22" xfId="103"/>
    <cellStyle name="Процентный 2 23" xfId="104"/>
    <cellStyle name="Процентный 2 24" xfId="105"/>
    <cellStyle name="Процентный 2 25" xfId="106"/>
    <cellStyle name="Процентный 2 26" xfId="107"/>
    <cellStyle name="Процентный 2 27" xfId="108"/>
    <cellStyle name="Процентный 2 28" xfId="109"/>
    <cellStyle name="Процентный 2 29" xfId="110"/>
    <cellStyle name="Процентный 2 3" xfId="111"/>
    <cellStyle name="Процентный 2 30" xfId="112"/>
    <cellStyle name="Процентный 2 31" xfId="113"/>
    <cellStyle name="Процентный 2 32" xfId="114"/>
    <cellStyle name="Процентный 2 33" xfId="115"/>
    <cellStyle name="Процентный 2 34" xfId="116"/>
    <cellStyle name="Процентный 2 35" xfId="117"/>
    <cellStyle name="Процентный 2 36" xfId="118"/>
    <cellStyle name="Процентный 2 37" xfId="119"/>
    <cellStyle name="Процентный 2 38" xfId="120"/>
    <cellStyle name="Процентный 2 39" xfId="121"/>
    <cellStyle name="Процентный 2 4" xfId="122"/>
    <cellStyle name="Процентный 2 40" xfId="123"/>
    <cellStyle name="Процентный 2 41" xfId="124"/>
    <cellStyle name="Процентный 2 42" xfId="125"/>
    <cellStyle name="Процентный 2 43" xfId="126"/>
    <cellStyle name="Процентный 2 44" xfId="127"/>
    <cellStyle name="Процентный 2 45" xfId="128"/>
    <cellStyle name="Процентный 2 46" xfId="129"/>
    <cellStyle name="Процентный 2 47" xfId="130"/>
    <cellStyle name="Процентный 2 48" xfId="131"/>
    <cellStyle name="Процентный 2 49" xfId="132"/>
    <cellStyle name="Процентный 2 5" xfId="133"/>
    <cellStyle name="Процентный 2 50" xfId="134"/>
    <cellStyle name="Процентный 2 51" xfId="135"/>
    <cellStyle name="Процентный 2 52" xfId="136"/>
    <cellStyle name="Процентный 2 53" xfId="137"/>
    <cellStyle name="Процентный 2 54" xfId="138"/>
    <cellStyle name="Процентный 2 55" xfId="139"/>
    <cellStyle name="Процентный 2 56" xfId="140"/>
    <cellStyle name="Процентный 2 57" xfId="141"/>
    <cellStyle name="Процентный 2 58" xfId="142"/>
    <cellStyle name="Процентный 2 59" xfId="143"/>
    <cellStyle name="Процентный 2 6" xfId="144"/>
    <cellStyle name="Процентный 2 60" xfId="145"/>
    <cellStyle name="Процентный 2 61" xfId="146"/>
    <cellStyle name="Процентный 2 62" xfId="147"/>
    <cellStyle name="Процентный 2 63" xfId="148"/>
    <cellStyle name="Процентный 2 64" xfId="149"/>
    <cellStyle name="Процентный 2 65" xfId="150"/>
    <cellStyle name="Процентный 2 66" xfId="151"/>
    <cellStyle name="Процентный 2 67" xfId="152"/>
    <cellStyle name="Процентный 2 68" xfId="153"/>
    <cellStyle name="Процентный 2 69" xfId="154"/>
    <cellStyle name="Процентный 2 7" xfId="155"/>
    <cellStyle name="Процентный 2 70" xfId="156"/>
    <cellStyle name="Процентный 2 71" xfId="157"/>
    <cellStyle name="Процентный 2 72" xfId="158"/>
    <cellStyle name="Процентный 2 73" xfId="159"/>
    <cellStyle name="Процентный 2 74" xfId="160"/>
    <cellStyle name="Процентный 2 75" xfId="161"/>
    <cellStyle name="Процентный 2 76" xfId="162"/>
    <cellStyle name="Процентный 2 77" xfId="163"/>
    <cellStyle name="Процентный 2 78" xfId="164"/>
    <cellStyle name="Процентный 2 79" xfId="165"/>
    <cellStyle name="Процентный 2 8" xfId="166"/>
    <cellStyle name="Процентный 2 80" xfId="167"/>
    <cellStyle name="Процентный 2 81" xfId="168"/>
    <cellStyle name="Процентный 2 82" xfId="169"/>
    <cellStyle name="Процентный 2 83" xfId="170"/>
    <cellStyle name="Процентный 2 84" xfId="171"/>
    <cellStyle name="Процентный 2 85" xfId="172"/>
    <cellStyle name="Процентный 2 86" xfId="173"/>
    <cellStyle name="Процентный 2 87" xfId="174"/>
    <cellStyle name="Процентный 2 88" xfId="175"/>
    <cellStyle name="Процентный 2 89" xfId="176"/>
    <cellStyle name="Процентный 2 9" xfId="177"/>
    <cellStyle name="Процентный 2 90" xfId="178"/>
    <cellStyle name="Процентный 2 91" xfId="179"/>
    <cellStyle name="Процентный 2 92" xfId="180"/>
    <cellStyle name="Процентный 2 93" xfId="181"/>
    <cellStyle name="Процентный 2 94" xfId="182"/>
    <cellStyle name="Процентный 2 95" xfId="183"/>
    <cellStyle name="Процентный 2 96" xfId="184"/>
    <cellStyle name="Процентный 2 97" xfId="185"/>
    <cellStyle name="Процентный 2 98" xfId="186"/>
    <cellStyle name="Процентный 2 99" xfId="187"/>
    <cellStyle name="Связанная ячейка" xfId="188"/>
    <cellStyle name="Текст предупреждения" xfId="189"/>
    <cellStyle name="Comma" xfId="190"/>
    <cellStyle name="Comma [0]" xfId="191"/>
    <cellStyle name="Хороший" xfId="1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W82"/>
  <sheetViews>
    <sheetView tabSelected="1" zoomScalePageLayoutView="0" workbookViewId="0" topLeftCell="A49">
      <selection activeCell="R76" sqref="R76"/>
    </sheetView>
  </sheetViews>
  <sheetFormatPr defaultColWidth="9.140625" defaultRowHeight="15"/>
  <cols>
    <col min="1" max="1" width="4.28125" style="0" customWidth="1"/>
    <col min="2" max="2" width="35.8515625" style="0" customWidth="1"/>
    <col min="3" max="3" width="8.00390625" style="0" customWidth="1"/>
    <col min="4" max="4" width="7.28125" style="0" customWidth="1"/>
    <col min="5" max="5" width="10.28125" style="0" customWidth="1"/>
    <col min="6" max="6" width="7.00390625" style="0" customWidth="1"/>
    <col min="7" max="7" width="8.140625" style="0" customWidth="1"/>
    <col min="8" max="8" width="7.7109375" style="0" customWidth="1"/>
    <col min="9" max="9" width="7.57421875" style="0" customWidth="1"/>
    <col min="10" max="10" width="12.28125" style="0" customWidth="1"/>
    <col min="11" max="11" width="11.8515625" style="0" customWidth="1"/>
    <col min="12" max="12" width="7.28125" style="0" customWidth="1"/>
    <col min="13" max="13" width="7.140625" style="0" customWidth="1"/>
    <col min="14" max="14" width="7.8515625" style="0" customWidth="1"/>
    <col min="17" max="17" width="7.140625" style="0" customWidth="1"/>
    <col min="18" max="18" width="5.8515625" style="0" customWidth="1"/>
    <col min="19" max="19" width="7.00390625" style="0" customWidth="1"/>
    <col min="20" max="20" width="7.57421875" style="0" customWidth="1"/>
    <col min="22" max="22" width="7.421875" style="0" customWidth="1"/>
    <col min="23" max="23" width="10.28125" style="0" customWidth="1"/>
  </cols>
  <sheetData>
    <row r="1" spans="1:22" ht="15">
      <c r="A1" s="236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7"/>
      <c r="V1" s="237"/>
    </row>
    <row r="2" spans="1:22" ht="15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121"/>
    </row>
    <row r="3" spans="1:22" ht="15">
      <c r="A3" s="238" t="s">
        <v>238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</row>
    <row r="4" spans="1:22" ht="15">
      <c r="A4" s="240"/>
      <c r="B4" s="241"/>
      <c r="C4" s="241"/>
      <c r="D4" s="241"/>
      <c r="E4" s="241"/>
      <c r="F4" s="241"/>
      <c r="G4" s="241"/>
      <c r="H4" s="241"/>
      <c r="I4" s="241"/>
      <c r="J4" s="241"/>
      <c r="K4" s="241"/>
      <c r="L4" s="241"/>
      <c r="M4" s="241"/>
      <c r="N4" s="241"/>
      <c r="O4" s="241"/>
      <c r="P4" s="241"/>
      <c r="Q4" s="241"/>
      <c r="R4" s="241"/>
      <c r="S4" s="241"/>
      <c r="T4" s="241"/>
      <c r="U4" s="241"/>
      <c r="V4" s="241"/>
    </row>
    <row r="5" spans="1:22" ht="15">
      <c r="A5" s="242"/>
      <c r="B5" s="243"/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</row>
    <row r="6" spans="1:22" ht="15.75">
      <c r="A6" s="122"/>
      <c r="B6" s="122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</row>
    <row r="7" spans="1:23" ht="15">
      <c r="A7" s="233" t="s">
        <v>1</v>
      </c>
      <c r="B7" s="234"/>
      <c r="C7" s="234"/>
      <c r="D7" s="234"/>
      <c r="E7" s="234"/>
      <c r="F7" s="234"/>
      <c r="G7" s="234"/>
      <c r="H7" s="235"/>
      <c r="I7" s="233" t="s">
        <v>2</v>
      </c>
      <c r="J7" s="234"/>
      <c r="K7" s="234"/>
      <c r="L7" s="234"/>
      <c r="M7" s="234"/>
      <c r="N7" s="234"/>
      <c r="O7" s="234"/>
      <c r="P7" s="234"/>
      <c r="Q7" s="234"/>
      <c r="R7" s="234"/>
      <c r="S7" s="235"/>
      <c r="T7" s="125"/>
      <c r="U7" s="324" t="s">
        <v>3</v>
      </c>
      <c r="V7" s="325"/>
      <c r="W7" s="3"/>
    </row>
    <row r="8" spans="1:23" ht="15">
      <c r="A8" s="244" t="s">
        <v>4</v>
      </c>
      <c r="B8" s="245"/>
      <c r="C8" s="245"/>
      <c r="D8" s="245"/>
      <c r="E8" s="245"/>
      <c r="F8" s="245"/>
      <c r="G8" s="245"/>
      <c r="H8" s="246"/>
      <c r="I8" s="233" t="s">
        <v>5</v>
      </c>
      <c r="J8" s="234"/>
      <c r="K8" s="234"/>
      <c r="L8" s="234"/>
      <c r="M8" s="234"/>
      <c r="N8" s="234"/>
      <c r="O8" s="234"/>
      <c r="P8" s="234"/>
      <c r="Q8" s="234"/>
      <c r="R8" s="234"/>
      <c r="S8" s="235"/>
      <c r="T8" s="125"/>
      <c r="U8" s="124"/>
      <c r="V8" s="124"/>
      <c r="W8" s="2"/>
    </row>
    <row r="9" spans="1:23" ht="15">
      <c r="A9" s="126"/>
      <c r="B9" s="228" t="s">
        <v>6</v>
      </c>
      <c r="C9" s="228"/>
      <c r="D9" s="228"/>
      <c r="E9" s="228"/>
      <c r="F9" s="228"/>
      <c r="G9" s="228"/>
      <c r="H9" s="229"/>
      <c r="I9" s="230" t="s">
        <v>7</v>
      </c>
      <c r="J9" s="231"/>
      <c r="K9" s="231"/>
      <c r="L9" s="231"/>
      <c r="M9" s="231"/>
      <c r="N9" s="231"/>
      <c r="O9" s="231"/>
      <c r="P9" s="231"/>
      <c r="Q9" s="231"/>
      <c r="R9" s="231"/>
      <c r="S9" s="232"/>
      <c r="T9" s="125"/>
      <c r="U9" s="125"/>
      <c r="V9" s="125"/>
      <c r="W9" s="2"/>
    </row>
    <row r="10" spans="1:23" ht="15">
      <c r="A10" s="192" t="s">
        <v>8</v>
      </c>
      <c r="B10" s="193"/>
      <c r="C10" s="193"/>
      <c r="D10" s="193"/>
      <c r="E10" s="193"/>
      <c r="F10" s="193"/>
      <c r="G10" s="193"/>
      <c r="H10" s="194"/>
      <c r="I10" s="127"/>
      <c r="J10" s="125"/>
      <c r="K10" s="125"/>
      <c r="L10" s="125"/>
      <c r="M10" s="125"/>
      <c r="N10" s="125"/>
      <c r="O10" s="125"/>
      <c r="P10" s="125"/>
      <c r="Q10" s="125"/>
      <c r="R10" s="125"/>
      <c r="S10" s="128"/>
      <c r="T10" s="125"/>
      <c r="U10" s="125"/>
      <c r="V10" s="125"/>
      <c r="W10" s="2"/>
    </row>
    <row r="11" spans="1:23" ht="15">
      <c r="A11" s="126"/>
      <c r="B11" s="228" t="s">
        <v>9</v>
      </c>
      <c r="C11" s="228"/>
      <c r="D11" s="228"/>
      <c r="E11" s="228"/>
      <c r="F11" s="228"/>
      <c r="G11" s="228"/>
      <c r="H11" s="229"/>
      <c r="I11" s="230" t="s">
        <v>10</v>
      </c>
      <c r="J11" s="231"/>
      <c r="K11" s="231"/>
      <c r="L11" s="231"/>
      <c r="M11" s="231"/>
      <c r="N11" s="231"/>
      <c r="O11" s="231"/>
      <c r="P11" s="231"/>
      <c r="Q11" s="231"/>
      <c r="R11" s="231"/>
      <c r="S11" s="232"/>
      <c r="T11" s="125"/>
      <c r="U11" s="125"/>
      <c r="V11" s="125"/>
      <c r="W11" s="2"/>
    </row>
    <row r="12" spans="1:23" ht="15">
      <c r="A12" s="192" t="s">
        <v>11</v>
      </c>
      <c r="B12" s="193"/>
      <c r="C12" s="193"/>
      <c r="D12" s="193"/>
      <c r="E12" s="193"/>
      <c r="F12" s="193"/>
      <c r="G12" s="193"/>
      <c r="H12" s="194"/>
      <c r="I12" s="127"/>
      <c r="J12" s="125"/>
      <c r="K12" s="125"/>
      <c r="L12" s="125"/>
      <c r="M12" s="125"/>
      <c r="N12" s="125"/>
      <c r="O12" s="125"/>
      <c r="P12" s="125"/>
      <c r="Q12" s="125"/>
      <c r="R12" s="125"/>
      <c r="S12" s="128"/>
      <c r="T12" s="125"/>
      <c r="U12" s="125"/>
      <c r="V12" s="125"/>
      <c r="W12" s="2"/>
    </row>
    <row r="13" spans="1:23" ht="15">
      <c r="A13" s="129"/>
      <c r="B13" s="248" t="s">
        <v>12</v>
      </c>
      <c r="C13" s="248"/>
      <c r="D13" s="248"/>
      <c r="E13" s="248"/>
      <c r="F13" s="248"/>
      <c r="G13" s="248"/>
      <c r="H13" s="249"/>
      <c r="I13" s="165" t="s">
        <v>13</v>
      </c>
      <c r="J13" s="166"/>
      <c r="K13" s="166"/>
      <c r="L13" s="166"/>
      <c r="M13" s="166"/>
      <c r="N13" s="166"/>
      <c r="O13" s="166"/>
      <c r="P13" s="166"/>
      <c r="Q13" s="166"/>
      <c r="R13" s="166"/>
      <c r="S13" s="167"/>
      <c r="T13" s="125"/>
      <c r="U13" s="125"/>
      <c r="V13" s="125"/>
      <c r="W13" s="2"/>
    </row>
    <row r="14" spans="1:23" ht="15">
      <c r="A14" s="131"/>
      <c r="B14" s="132"/>
      <c r="C14" s="132"/>
      <c r="D14" s="132"/>
      <c r="E14" s="132"/>
      <c r="F14" s="132"/>
      <c r="G14" s="132"/>
      <c r="H14" s="132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30"/>
      <c r="V14" s="130"/>
      <c r="W14" s="2"/>
    </row>
    <row r="15" spans="1:23" ht="18.75">
      <c r="A15" s="131"/>
      <c r="B15" s="132"/>
      <c r="C15" s="132"/>
      <c r="D15" s="132"/>
      <c r="E15" s="132"/>
      <c r="F15" s="132"/>
      <c r="G15" s="132"/>
      <c r="H15" s="132"/>
      <c r="I15" s="125"/>
      <c r="J15" s="125"/>
      <c r="K15" s="125"/>
      <c r="L15" s="125"/>
      <c r="M15" s="125"/>
      <c r="N15" s="125"/>
      <c r="O15" s="125"/>
      <c r="P15" s="247"/>
      <c r="Q15" s="247"/>
      <c r="R15" s="247"/>
      <c r="S15" s="125"/>
      <c r="T15" s="125"/>
      <c r="U15" s="250" t="s">
        <v>14</v>
      </c>
      <c r="V15" s="251"/>
      <c r="W15" s="2"/>
    </row>
    <row r="16" spans="1:23" ht="15">
      <c r="A16" s="131"/>
      <c r="B16" s="132"/>
      <c r="C16" s="132"/>
      <c r="D16" s="132"/>
      <c r="E16" s="132"/>
      <c r="F16" s="132"/>
      <c r="G16" s="132"/>
      <c r="H16" s="132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33"/>
      <c r="V16" s="133"/>
      <c r="W16" s="2"/>
    </row>
    <row r="17" spans="1:22" ht="14.25" customHeight="1">
      <c r="A17" s="195" t="s">
        <v>236</v>
      </c>
      <c r="B17" s="196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</row>
    <row r="18" spans="1:22" ht="14.25" customHeight="1">
      <c r="A18" s="195" t="s">
        <v>15</v>
      </c>
      <c r="B18" s="196"/>
      <c r="C18" s="196"/>
      <c r="D18" s="196"/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</row>
    <row r="19" spans="1:22" ht="14.25" customHeight="1">
      <c r="A19" s="197" t="s">
        <v>16</v>
      </c>
      <c r="B19" s="186"/>
      <c r="C19" s="186"/>
      <c r="D19" s="186"/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</row>
    <row r="20" spans="1:22" ht="14.25" customHeight="1">
      <c r="A20" s="210" t="s">
        <v>17</v>
      </c>
      <c r="B20" s="211"/>
      <c r="C20" s="212"/>
      <c r="D20" s="199" t="s">
        <v>18</v>
      </c>
      <c r="E20" s="200"/>
      <c r="F20" s="200"/>
      <c r="G20" s="201"/>
      <c r="H20" s="199" t="s">
        <v>19</v>
      </c>
      <c r="I20" s="200"/>
      <c r="J20" s="201"/>
      <c r="K20" s="202"/>
      <c r="L20" s="203"/>
      <c r="M20" s="203"/>
      <c r="N20" s="203"/>
      <c r="O20" s="203"/>
      <c r="P20" s="203"/>
      <c r="Q20" s="203"/>
      <c r="R20" s="204"/>
      <c r="S20" s="135"/>
      <c r="T20" s="186"/>
      <c r="U20" s="186"/>
      <c r="V20" s="186"/>
    </row>
    <row r="21" spans="1:22" ht="15">
      <c r="A21" s="197">
        <v>1</v>
      </c>
      <c r="B21" s="186"/>
      <c r="C21" s="198"/>
      <c r="D21" s="197">
        <v>2</v>
      </c>
      <c r="E21" s="186"/>
      <c r="F21" s="186"/>
      <c r="G21" s="198"/>
      <c r="H21" s="197">
        <v>3</v>
      </c>
      <c r="I21" s="186"/>
      <c r="J21" s="198"/>
      <c r="K21" s="197"/>
      <c r="L21" s="186"/>
      <c r="M21" s="186"/>
      <c r="N21" s="186"/>
      <c r="O21" s="186"/>
      <c r="P21" s="186"/>
      <c r="Q21" s="186"/>
      <c r="R21" s="198"/>
      <c r="S21" s="134"/>
      <c r="T21" s="186"/>
      <c r="U21" s="186"/>
      <c r="V21" s="186"/>
    </row>
    <row r="22" spans="1:22" ht="15">
      <c r="A22" s="197"/>
      <c r="B22" s="186"/>
      <c r="C22" s="198"/>
      <c r="D22" s="197"/>
      <c r="E22" s="186"/>
      <c r="F22" s="186"/>
      <c r="G22" s="198"/>
      <c r="H22" s="197"/>
      <c r="I22" s="186"/>
      <c r="J22" s="198"/>
      <c r="K22" s="197"/>
      <c r="L22" s="186"/>
      <c r="M22" s="186"/>
      <c r="N22" s="186"/>
      <c r="O22" s="186"/>
      <c r="P22" s="186"/>
      <c r="Q22" s="186"/>
      <c r="R22" s="198"/>
      <c r="S22" s="134"/>
      <c r="T22" s="186"/>
      <c r="U22" s="186"/>
      <c r="V22" s="186"/>
    </row>
    <row r="23" spans="1:22" ht="15">
      <c r="A23" s="130"/>
      <c r="B23" s="130"/>
      <c r="C23" s="130"/>
      <c r="D23" s="130"/>
      <c r="E23" s="130"/>
      <c r="F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  <c r="S23" s="136"/>
      <c r="T23" s="213"/>
      <c r="U23" s="213"/>
      <c r="V23" s="213"/>
    </row>
    <row r="24" spans="1:23" ht="15">
      <c r="A24" s="252" t="s">
        <v>20</v>
      </c>
      <c r="B24" s="217" t="s">
        <v>21</v>
      </c>
      <c r="C24" s="159" t="s">
        <v>22</v>
      </c>
      <c r="D24" s="151" t="s">
        <v>73</v>
      </c>
      <c r="E24" s="254"/>
      <c r="F24" s="255"/>
      <c r="G24" s="155" t="s">
        <v>23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79" t="s">
        <v>24</v>
      </c>
      <c r="U24" s="221"/>
      <c r="V24" s="179" t="s">
        <v>25</v>
      </c>
      <c r="W24" s="180"/>
    </row>
    <row r="25" spans="1:23" ht="25.5" customHeight="1">
      <c r="A25" s="253"/>
      <c r="B25" s="214"/>
      <c r="C25" s="261"/>
      <c r="D25" s="224"/>
      <c r="E25" s="256"/>
      <c r="F25" s="257"/>
      <c r="G25" s="155" t="s">
        <v>26</v>
      </c>
      <c r="H25" s="176"/>
      <c r="I25" s="177"/>
      <c r="J25" s="178"/>
      <c r="K25" s="207" t="s">
        <v>158</v>
      </c>
      <c r="L25" s="225" t="s">
        <v>27</v>
      </c>
      <c r="M25" s="226"/>
      <c r="N25" s="227"/>
      <c r="O25" s="151" t="s">
        <v>87</v>
      </c>
      <c r="P25" s="152"/>
      <c r="Q25" s="157" t="s">
        <v>86</v>
      </c>
      <c r="R25" s="205" t="s">
        <v>28</v>
      </c>
      <c r="S25" s="206"/>
      <c r="T25" s="214" t="s">
        <v>29</v>
      </c>
      <c r="U25" s="222" t="s">
        <v>81</v>
      </c>
      <c r="V25" s="181"/>
      <c r="W25" s="182"/>
    </row>
    <row r="26" spans="1:23" ht="18" customHeight="1">
      <c r="A26" s="253"/>
      <c r="B26" s="214"/>
      <c r="C26" s="214"/>
      <c r="D26" s="160" t="s">
        <v>29</v>
      </c>
      <c r="E26" s="258" t="s">
        <v>92</v>
      </c>
      <c r="F26" s="160" t="s">
        <v>30</v>
      </c>
      <c r="G26" s="271" t="s">
        <v>155</v>
      </c>
      <c r="H26" s="163" t="s">
        <v>157</v>
      </c>
      <c r="I26" s="163" t="s">
        <v>156</v>
      </c>
      <c r="J26" s="183" t="s">
        <v>74</v>
      </c>
      <c r="K26" s="208"/>
      <c r="L26" s="183" t="s">
        <v>31</v>
      </c>
      <c r="M26" s="183" t="s">
        <v>32</v>
      </c>
      <c r="N26" s="168" t="s">
        <v>159</v>
      </c>
      <c r="O26" s="153"/>
      <c r="P26" s="154"/>
      <c r="Q26" s="158"/>
      <c r="R26" s="171" t="s">
        <v>33</v>
      </c>
      <c r="S26" s="174" t="s">
        <v>34</v>
      </c>
      <c r="T26" s="215"/>
      <c r="U26" s="223"/>
      <c r="V26" s="160" t="s">
        <v>29</v>
      </c>
      <c r="W26" s="189" t="s">
        <v>75</v>
      </c>
    </row>
    <row r="27" spans="1:23" ht="15">
      <c r="A27" s="253"/>
      <c r="B27" s="214"/>
      <c r="C27" s="214"/>
      <c r="D27" s="216"/>
      <c r="E27" s="259"/>
      <c r="F27" s="216"/>
      <c r="G27" s="272"/>
      <c r="H27" s="164"/>
      <c r="I27" s="164"/>
      <c r="J27" s="187"/>
      <c r="K27" s="208"/>
      <c r="L27" s="184"/>
      <c r="M27" s="184"/>
      <c r="N27" s="169"/>
      <c r="O27" s="153"/>
      <c r="P27" s="154"/>
      <c r="Q27" s="158"/>
      <c r="R27" s="172"/>
      <c r="S27" s="175"/>
      <c r="T27" s="215"/>
      <c r="U27" s="223"/>
      <c r="V27" s="161"/>
      <c r="W27" s="190"/>
    </row>
    <row r="28" spans="1:23" ht="15">
      <c r="A28" s="253"/>
      <c r="B28" s="214"/>
      <c r="C28" s="214"/>
      <c r="D28" s="216"/>
      <c r="E28" s="259"/>
      <c r="F28" s="216"/>
      <c r="G28" s="272"/>
      <c r="H28" s="164"/>
      <c r="I28" s="164"/>
      <c r="J28" s="187"/>
      <c r="K28" s="208"/>
      <c r="L28" s="184"/>
      <c r="M28" s="184"/>
      <c r="N28" s="169"/>
      <c r="O28" s="153"/>
      <c r="P28" s="154"/>
      <c r="Q28" s="158"/>
      <c r="R28" s="172"/>
      <c r="S28" s="175"/>
      <c r="T28" s="215"/>
      <c r="U28" s="223"/>
      <c r="V28" s="161"/>
      <c r="W28" s="190"/>
    </row>
    <row r="29" spans="1:23" ht="66.75" customHeight="1">
      <c r="A29" s="253"/>
      <c r="B29" s="214"/>
      <c r="C29" s="214"/>
      <c r="D29" s="217"/>
      <c r="E29" s="259"/>
      <c r="F29" s="217"/>
      <c r="G29" s="273"/>
      <c r="H29" s="164"/>
      <c r="I29" s="164"/>
      <c r="J29" s="188"/>
      <c r="K29" s="209"/>
      <c r="L29" s="185"/>
      <c r="M29" s="185"/>
      <c r="N29" s="170"/>
      <c r="O29" s="9" t="s">
        <v>91</v>
      </c>
      <c r="P29" s="9" t="s">
        <v>90</v>
      </c>
      <c r="Q29" s="159"/>
      <c r="R29" s="173"/>
      <c r="S29" s="175"/>
      <c r="T29" s="215"/>
      <c r="U29" s="224"/>
      <c r="V29" s="162"/>
      <c r="W29" s="191"/>
    </row>
    <row r="30" spans="1:23" ht="14.25" customHeight="1">
      <c r="A30" s="1">
        <v>1</v>
      </c>
      <c r="B30" s="1">
        <v>2</v>
      </c>
      <c r="C30" s="1">
        <v>3</v>
      </c>
      <c r="D30" s="1">
        <v>4</v>
      </c>
      <c r="E30" s="260"/>
      <c r="F30" s="1">
        <v>5</v>
      </c>
      <c r="G30" s="1">
        <v>6</v>
      </c>
      <c r="H30" s="1">
        <v>7</v>
      </c>
      <c r="I30" s="1">
        <v>8</v>
      </c>
      <c r="J30" s="1">
        <v>9</v>
      </c>
      <c r="K30" s="1">
        <v>10</v>
      </c>
      <c r="L30" s="1">
        <v>11</v>
      </c>
      <c r="M30" s="1">
        <v>12</v>
      </c>
      <c r="N30" s="1">
        <v>13</v>
      </c>
      <c r="O30" s="1">
        <v>14</v>
      </c>
      <c r="P30" s="8">
        <v>15</v>
      </c>
      <c r="Q30" s="8">
        <v>16</v>
      </c>
      <c r="R30" s="8">
        <v>17</v>
      </c>
      <c r="S30" s="8">
        <v>18</v>
      </c>
      <c r="T30" s="8">
        <v>19</v>
      </c>
      <c r="U30" s="8">
        <v>20</v>
      </c>
      <c r="V30" s="7">
        <v>21</v>
      </c>
      <c r="W30" s="7">
        <v>22</v>
      </c>
    </row>
    <row r="31" spans="1:23" ht="36">
      <c r="A31" s="32">
        <v>1</v>
      </c>
      <c r="B31" s="12" t="s">
        <v>79</v>
      </c>
      <c r="C31" s="37">
        <f aca="true" t="shared" si="0" ref="C31:W31">C33+C39+C51+C52+C53+C54</f>
        <v>0</v>
      </c>
      <c r="D31" s="37">
        <f t="shared" si="0"/>
        <v>0</v>
      </c>
      <c r="E31" s="37">
        <f t="shared" si="0"/>
        <v>0</v>
      </c>
      <c r="F31" s="37">
        <f t="shared" si="0"/>
        <v>0</v>
      </c>
      <c r="G31" s="37">
        <f t="shared" si="0"/>
        <v>0</v>
      </c>
      <c r="H31" s="37">
        <f t="shared" si="0"/>
        <v>0</v>
      </c>
      <c r="I31" s="37">
        <f t="shared" si="0"/>
        <v>0</v>
      </c>
      <c r="J31" s="37">
        <f t="shared" si="0"/>
        <v>0</v>
      </c>
      <c r="K31" s="37">
        <f t="shared" si="0"/>
        <v>0</v>
      </c>
      <c r="L31" s="37">
        <f t="shared" si="0"/>
        <v>0</v>
      </c>
      <c r="M31" s="37">
        <f t="shared" si="0"/>
        <v>0</v>
      </c>
      <c r="N31" s="37">
        <f t="shared" si="0"/>
        <v>0</v>
      </c>
      <c r="O31" s="37">
        <f t="shared" si="0"/>
        <v>0</v>
      </c>
      <c r="P31" s="37">
        <f t="shared" si="0"/>
        <v>0</v>
      </c>
      <c r="Q31" s="37">
        <f t="shared" si="0"/>
        <v>0</v>
      </c>
      <c r="R31" s="37">
        <f t="shared" si="0"/>
        <v>0</v>
      </c>
      <c r="S31" s="37">
        <f t="shared" si="0"/>
        <v>0</v>
      </c>
      <c r="T31" s="37">
        <f t="shared" si="0"/>
        <v>0</v>
      </c>
      <c r="U31" s="37">
        <f t="shared" si="0"/>
        <v>0</v>
      </c>
      <c r="V31" s="37">
        <f t="shared" si="0"/>
        <v>0</v>
      </c>
      <c r="W31" s="37">
        <f t="shared" si="0"/>
        <v>0</v>
      </c>
    </row>
    <row r="32" spans="1:23" ht="15">
      <c r="A32" s="28"/>
      <c r="B32" s="14" t="s">
        <v>63</v>
      </c>
      <c r="C32" s="15">
        <f aca="true" t="shared" si="1" ref="C32:W32">C33+C39+C51+C52+C53+C54</f>
        <v>0</v>
      </c>
      <c r="D32" s="15">
        <f t="shared" si="1"/>
        <v>0</v>
      </c>
      <c r="E32" s="15">
        <f t="shared" si="1"/>
        <v>0</v>
      </c>
      <c r="F32" s="15">
        <f t="shared" si="1"/>
        <v>0</v>
      </c>
      <c r="G32" s="15">
        <f t="shared" si="1"/>
        <v>0</v>
      </c>
      <c r="H32" s="15">
        <f t="shared" si="1"/>
        <v>0</v>
      </c>
      <c r="I32" s="15">
        <f t="shared" si="1"/>
        <v>0</v>
      </c>
      <c r="J32" s="15">
        <f t="shared" si="1"/>
        <v>0</v>
      </c>
      <c r="K32" s="15">
        <f t="shared" si="1"/>
        <v>0</v>
      </c>
      <c r="L32" s="15">
        <f t="shared" si="1"/>
        <v>0</v>
      </c>
      <c r="M32" s="15">
        <f t="shared" si="1"/>
        <v>0</v>
      </c>
      <c r="N32" s="15">
        <f t="shared" si="1"/>
        <v>0</v>
      </c>
      <c r="O32" s="15">
        <f t="shared" si="1"/>
        <v>0</v>
      </c>
      <c r="P32" s="15">
        <f t="shared" si="1"/>
        <v>0</v>
      </c>
      <c r="Q32" s="15">
        <f t="shared" si="1"/>
        <v>0</v>
      </c>
      <c r="R32" s="15">
        <f t="shared" si="1"/>
        <v>0</v>
      </c>
      <c r="S32" s="15">
        <f t="shared" si="1"/>
        <v>0</v>
      </c>
      <c r="T32" s="15">
        <f t="shared" si="1"/>
        <v>0</v>
      </c>
      <c r="U32" s="15">
        <f t="shared" si="1"/>
        <v>0</v>
      </c>
      <c r="V32" s="10">
        <f t="shared" si="1"/>
        <v>0</v>
      </c>
      <c r="W32" s="4">
        <f t="shared" si="1"/>
        <v>0</v>
      </c>
    </row>
    <row r="33" spans="1:23" ht="24">
      <c r="A33" s="32">
        <v>2</v>
      </c>
      <c r="B33" s="52" t="s">
        <v>232</v>
      </c>
      <c r="C33" s="37">
        <f aca="true" t="shared" si="2" ref="C33:W33">C36+C37</f>
        <v>0</v>
      </c>
      <c r="D33" s="37">
        <f t="shared" si="2"/>
        <v>0</v>
      </c>
      <c r="E33" s="37">
        <f t="shared" si="2"/>
        <v>0</v>
      </c>
      <c r="F33" s="37">
        <f t="shared" si="2"/>
        <v>0</v>
      </c>
      <c r="G33" s="37">
        <f t="shared" si="2"/>
        <v>0</v>
      </c>
      <c r="H33" s="37">
        <f t="shared" si="2"/>
        <v>0</v>
      </c>
      <c r="I33" s="37">
        <f t="shared" si="2"/>
        <v>0</v>
      </c>
      <c r="J33" s="37">
        <f t="shared" si="2"/>
        <v>0</v>
      </c>
      <c r="K33" s="37">
        <f t="shared" si="2"/>
        <v>0</v>
      </c>
      <c r="L33" s="37">
        <f t="shared" si="2"/>
        <v>0</v>
      </c>
      <c r="M33" s="37">
        <f t="shared" si="2"/>
        <v>0</v>
      </c>
      <c r="N33" s="37">
        <f t="shared" si="2"/>
        <v>0</v>
      </c>
      <c r="O33" s="37">
        <f t="shared" si="2"/>
        <v>0</v>
      </c>
      <c r="P33" s="37">
        <f t="shared" si="2"/>
        <v>0</v>
      </c>
      <c r="Q33" s="37">
        <f t="shared" si="2"/>
        <v>0</v>
      </c>
      <c r="R33" s="37">
        <f t="shared" si="2"/>
        <v>0</v>
      </c>
      <c r="S33" s="37">
        <f t="shared" si="2"/>
        <v>0</v>
      </c>
      <c r="T33" s="37">
        <f t="shared" si="2"/>
        <v>0</v>
      </c>
      <c r="U33" s="37">
        <f t="shared" si="2"/>
        <v>0</v>
      </c>
      <c r="V33" s="37">
        <f t="shared" si="2"/>
        <v>0</v>
      </c>
      <c r="W33" s="37">
        <f t="shared" si="2"/>
        <v>0</v>
      </c>
    </row>
    <row r="34" spans="1:23" ht="15">
      <c r="A34" s="29"/>
      <c r="B34" s="17" t="s">
        <v>61</v>
      </c>
      <c r="C34" s="15">
        <f aca="true" t="shared" si="3" ref="C34:W34">C36+C37</f>
        <v>0</v>
      </c>
      <c r="D34" s="15">
        <f t="shared" si="3"/>
        <v>0</v>
      </c>
      <c r="E34" s="15">
        <f t="shared" si="3"/>
        <v>0</v>
      </c>
      <c r="F34" s="15">
        <f t="shared" si="3"/>
        <v>0</v>
      </c>
      <c r="G34" s="15">
        <f t="shared" si="3"/>
        <v>0</v>
      </c>
      <c r="H34" s="15">
        <f t="shared" si="3"/>
        <v>0</v>
      </c>
      <c r="I34" s="15">
        <f t="shared" si="3"/>
        <v>0</v>
      </c>
      <c r="J34" s="15">
        <f t="shared" si="3"/>
        <v>0</v>
      </c>
      <c r="K34" s="15">
        <f t="shared" si="3"/>
        <v>0</v>
      </c>
      <c r="L34" s="15">
        <f t="shared" si="3"/>
        <v>0</v>
      </c>
      <c r="M34" s="15">
        <f t="shared" si="3"/>
        <v>0</v>
      </c>
      <c r="N34" s="15">
        <f t="shared" si="3"/>
        <v>0</v>
      </c>
      <c r="O34" s="15">
        <f t="shared" si="3"/>
        <v>0</v>
      </c>
      <c r="P34" s="15">
        <f t="shared" si="3"/>
        <v>0</v>
      </c>
      <c r="Q34" s="15">
        <f t="shared" si="3"/>
        <v>0</v>
      </c>
      <c r="R34" s="15">
        <f t="shared" si="3"/>
        <v>0</v>
      </c>
      <c r="S34" s="15">
        <f t="shared" si="3"/>
        <v>0</v>
      </c>
      <c r="T34" s="15">
        <f t="shared" si="3"/>
        <v>0</v>
      </c>
      <c r="U34" s="15">
        <f t="shared" si="3"/>
        <v>0</v>
      </c>
      <c r="V34" s="15">
        <f t="shared" si="3"/>
        <v>0</v>
      </c>
      <c r="W34" s="15">
        <f t="shared" si="3"/>
        <v>0</v>
      </c>
    </row>
    <row r="35" spans="1:23" ht="15">
      <c r="A35" s="33"/>
      <c r="B35" s="18" t="s">
        <v>35</v>
      </c>
      <c r="C35" s="115"/>
      <c r="D35" s="115"/>
      <c r="E35" s="114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20"/>
      <c r="W35" s="119"/>
    </row>
    <row r="36" spans="1:23" ht="15">
      <c r="A36" s="30" t="s">
        <v>36</v>
      </c>
      <c r="B36" s="18" t="s">
        <v>37</v>
      </c>
      <c r="C36" s="111"/>
      <c r="D36" s="112"/>
      <c r="E36" s="13">
        <f aca="true" t="shared" si="4" ref="E36:E68">G36+H36+I36+J36+K36</f>
        <v>0</v>
      </c>
      <c r="F36" s="111"/>
      <c r="G36" s="111"/>
      <c r="H36" s="111"/>
      <c r="I36" s="112"/>
      <c r="J36" s="112"/>
      <c r="K36" s="111"/>
      <c r="L36" s="112"/>
      <c r="M36" s="112"/>
      <c r="N36" s="111"/>
      <c r="O36" s="111"/>
      <c r="P36" s="111"/>
      <c r="Q36" s="111"/>
      <c r="R36" s="112"/>
      <c r="S36" s="112"/>
      <c r="T36" s="112"/>
      <c r="U36" s="112"/>
      <c r="V36" s="112"/>
      <c r="W36" s="111"/>
    </row>
    <row r="37" spans="1:23" ht="15">
      <c r="A37" s="28" t="s">
        <v>38</v>
      </c>
      <c r="B37" s="19" t="s">
        <v>39</v>
      </c>
      <c r="C37" s="111"/>
      <c r="D37" s="111"/>
      <c r="E37" s="13">
        <f t="shared" si="4"/>
        <v>0</v>
      </c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ht="24">
      <c r="A38" s="28"/>
      <c r="B38" s="20" t="s">
        <v>85</v>
      </c>
      <c r="C38" s="111"/>
      <c r="D38" s="111"/>
      <c r="E38" s="13">
        <f t="shared" si="4"/>
        <v>0</v>
      </c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ht="24">
      <c r="A39" s="32">
        <v>3</v>
      </c>
      <c r="B39" s="52" t="s">
        <v>40</v>
      </c>
      <c r="C39" s="37">
        <f>C42+C43+C44+C50</f>
        <v>0</v>
      </c>
      <c r="D39" s="37">
        <f aca="true" t="shared" si="5" ref="D39:W39">D42+D43+D44+D50</f>
        <v>0</v>
      </c>
      <c r="E39" s="37">
        <f t="shared" si="5"/>
        <v>0</v>
      </c>
      <c r="F39" s="37">
        <f t="shared" si="5"/>
        <v>0</v>
      </c>
      <c r="G39" s="37">
        <f>G42+G43+G44+G50</f>
        <v>0</v>
      </c>
      <c r="H39" s="37">
        <f t="shared" si="5"/>
        <v>0</v>
      </c>
      <c r="I39" s="37">
        <f t="shared" si="5"/>
        <v>0</v>
      </c>
      <c r="J39" s="37">
        <f t="shared" si="5"/>
        <v>0</v>
      </c>
      <c r="K39" s="37">
        <f>K42+K43+K44+K50</f>
        <v>0</v>
      </c>
      <c r="L39" s="37">
        <f t="shared" si="5"/>
        <v>0</v>
      </c>
      <c r="M39" s="37">
        <f t="shared" si="5"/>
        <v>0</v>
      </c>
      <c r="N39" s="37">
        <f t="shared" si="5"/>
        <v>0</v>
      </c>
      <c r="O39" s="37">
        <f t="shared" si="5"/>
        <v>0</v>
      </c>
      <c r="P39" s="37">
        <f t="shared" si="5"/>
        <v>0</v>
      </c>
      <c r="Q39" s="37">
        <f t="shared" si="5"/>
        <v>0</v>
      </c>
      <c r="R39" s="37">
        <f>R42+R43+R44+R50</f>
        <v>0</v>
      </c>
      <c r="S39" s="37">
        <f t="shared" si="5"/>
        <v>0</v>
      </c>
      <c r="T39" s="37">
        <f t="shared" si="5"/>
        <v>0</v>
      </c>
      <c r="U39" s="37">
        <f t="shared" si="5"/>
        <v>0</v>
      </c>
      <c r="V39" s="37">
        <f t="shared" si="5"/>
        <v>0</v>
      </c>
      <c r="W39" s="37">
        <f t="shared" si="5"/>
        <v>0</v>
      </c>
    </row>
    <row r="40" spans="1:23" ht="15">
      <c r="A40" s="31"/>
      <c r="B40" s="21" t="s">
        <v>62</v>
      </c>
      <c r="C40" s="15">
        <f aca="true" t="shared" si="6" ref="C40:W40">C42+C43+C44+C50</f>
        <v>0</v>
      </c>
      <c r="D40" s="15">
        <f t="shared" si="6"/>
        <v>0</v>
      </c>
      <c r="E40" s="15">
        <f t="shared" si="6"/>
        <v>0</v>
      </c>
      <c r="F40" s="15">
        <f t="shared" si="6"/>
        <v>0</v>
      </c>
      <c r="G40" s="15">
        <f>G42+G43+G44+G50</f>
        <v>0</v>
      </c>
      <c r="H40" s="15">
        <f t="shared" si="6"/>
        <v>0</v>
      </c>
      <c r="I40" s="15">
        <f t="shared" si="6"/>
        <v>0</v>
      </c>
      <c r="J40" s="15">
        <f t="shared" si="6"/>
        <v>0</v>
      </c>
      <c r="K40" s="15">
        <f>K42+K43+K44+K50</f>
        <v>0</v>
      </c>
      <c r="L40" s="15">
        <f t="shared" si="6"/>
        <v>0</v>
      </c>
      <c r="M40" s="15">
        <f t="shared" si="6"/>
        <v>0</v>
      </c>
      <c r="N40" s="15">
        <f t="shared" si="6"/>
        <v>0</v>
      </c>
      <c r="O40" s="15">
        <f t="shared" si="6"/>
        <v>0</v>
      </c>
      <c r="P40" s="15">
        <f>P42+P43+P44+P50</f>
        <v>0</v>
      </c>
      <c r="Q40" s="15">
        <f t="shared" si="6"/>
        <v>0</v>
      </c>
      <c r="R40" s="15">
        <f>R42+R43+R44+R50</f>
        <v>0</v>
      </c>
      <c r="S40" s="15">
        <f t="shared" si="6"/>
        <v>0</v>
      </c>
      <c r="T40" s="15">
        <f t="shared" si="6"/>
        <v>0</v>
      </c>
      <c r="U40" s="15">
        <f t="shared" si="6"/>
        <v>0</v>
      </c>
      <c r="V40" s="4">
        <f t="shared" si="6"/>
        <v>0</v>
      </c>
      <c r="W40" s="4">
        <f t="shared" si="6"/>
        <v>0</v>
      </c>
    </row>
    <row r="41" spans="1:23" ht="15">
      <c r="A41" s="28"/>
      <c r="B41" s="18" t="s">
        <v>35</v>
      </c>
      <c r="C41" s="115"/>
      <c r="D41" s="115"/>
      <c r="E41" s="114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8"/>
      <c r="W41" s="119"/>
    </row>
    <row r="42" spans="1:23" ht="15">
      <c r="A42" s="28" t="s">
        <v>41</v>
      </c>
      <c r="B42" s="18" t="s">
        <v>42</v>
      </c>
      <c r="C42" s="111"/>
      <c r="D42" s="111"/>
      <c r="E42" s="13">
        <f>G42+H42+I42+J42+K42</f>
        <v>0</v>
      </c>
      <c r="F42" s="111"/>
      <c r="G42" s="111"/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  <c r="T42" s="111"/>
      <c r="U42" s="111"/>
      <c r="V42" s="111"/>
      <c r="W42" s="111"/>
    </row>
    <row r="43" spans="1:23" ht="15">
      <c r="A43" s="28" t="s">
        <v>43</v>
      </c>
      <c r="B43" s="18" t="s">
        <v>77</v>
      </c>
      <c r="C43" s="111"/>
      <c r="D43" s="111"/>
      <c r="E43" s="13">
        <f>G43+H43+I43+J43+K43</f>
        <v>0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</row>
    <row r="44" spans="1:23" ht="36">
      <c r="A44" s="32" t="s">
        <v>44</v>
      </c>
      <c r="B44" s="16" t="s">
        <v>46</v>
      </c>
      <c r="C44" s="37">
        <f>C47+C48+C49</f>
        <v>0</v>
      </c>
      <c r="D44" s="37">
        <f>D47+D48+D49</f>
        <v>0</v>
      </c>
      <c r="E44" s="37">
        <f>E47+E48+E49</f>
        <v>0</v>
      </c>
      <c r="F44" s="37">
        <f>F47+F48+F49</f>
        <v>0</v>
      </c>
      <c r="G44" s="37">
        <f aca="true" t="shared" si="7" ref="G44:W44">G47+G48+G49</f>
        <v>0</v>
      </c>
      <c r="H44" s="37">
        <f t="shared" si="7"/>
        <v>0</v>
      </c>
      <c r="I44" s="37">
        <f t="shared" si="7"/>
        <v>0</v>
      </c>
      <c r="J44" s="37">
        <f t="shared" si="7"/>
        <v>0</v>
      </c>
      <c r="K44" s="37">
        <f t="shared" si="7"/>
        <v>0</v>
      </c>
      <c r="L44" s="37">
        <f t="shared" si="7"/>
        <v>0</v>
      </c>
      <c r="M44" s="37">
        <f t="shared" si="7"/>
        <v>0</v>
      </c>
      <c r="N44" s="37">
        <f t="shared" si="7"/>
        <v>0</v>
      </c>
      <c r="O44" s="37">
        <f t="shared" si="7"/>
        <v>0</v>
      </c>
      <c r="P44" s="37">
        <f t="shared" si="7"/>
        <v>0</v>
      </c>
      <c r="Q44" s="37">
        <f t="shared" si="7"/>
        <v>0</v>
      </c>
      <c r="R44" s="37">
        <f t="shared" si="7"/>
        <v>0</v>
      </c>
      <c r="S44" s="37">
        <f t="shared" si="7"/>
        <v>0</v>
      </c>
      <c r="T44" s="37">
        <f t="shared" si="7"/>
        <v>0</v>
      </c>
      <c r="U44" s="37">
        <f t="shared" si="7"/>
        <v>0</v>
      </c>
      <c r="V44" s="37">
        <f t="shared" si="7"/>
        <v>0</v>
      </c>
      <c r="W44" s="37">
        <f t="shared" si="7"/>
        <v>0</v>
      </c>
    </row>
    <row r="45" spans="1:23" ht="15">
      <c r="A45" s="17"/>
      <c r="B45" s="21" t="s">
        <v>83</v>
      </c>
      <c r="C45" s="15">
        <f>C47+C48+C49</f>
        <v>0</v>
      </c>
      <c r="D45" s="15">
        <f aca="true" t="shared" si="8" ref="D45:W45">D47+D48+D49</f>
        <v>0</v>
      </c>
      <c r="E45" s="15">
        <f t="shared" si="8"/>
        <v>0</v>
      </c>
      <c r="F45" s="15">
        <f t="shared" si="8"/>
        <v>0</v>
      </c>
      <c r="G45" s="15">
        <f t="shared" si="8"/>
        <v>0</v>
      </c>
      <c r="H45" s="15">
        <f t="shared" si="8"/>
        <v>0</v>
      </c>
      <c r="I45" s="15">
        <f t="shared" si="8"/>
        <v>0</v>
      </c>
      <c r="J45" s="15">
        <f t="shared" si="8"/>
        <v>0</v>
      </c>
      <c r="K45" s="15">
        <f t="shared" si="8"/>
        <v>0</v>
      </c>
      <c r="L45" s="15">
        <f t="shared" si="8"/>
        <v>0</v>
      </c>
      <c r="M45" s="15">
        <f t="shared" si="8"/>
        <v>0</v>
      </c>
      <c r="N45" s="15">
        <f t="shared" si="8"/>
        <v>0</v>
      </c>
      <c r="O45" s="15">
        <f t="shared" si="8"/>
        <v>0</v>
      </c>
      <c r="P45" s="15">
        <f>P47+P48+P49</f>
        <v>0</v>
      </c>
      <c r="Q45" s="15">
        <f t="shared" si="8"/>
        <v>0</v>
      </c>
      <c r="R45" s="15">
        <f t="shared" si="8"/>
        <v>0</v>
      </c>
      <c r="S45" s="15">
        <f t="shared" si="8"/>
        <v>0</v>
      </c>
      <c r="T45" s="15">
        <f t="shared" si="8"/>
        <v>0</v>
      </c>
      <c r="U45" s="15">
        <f t="shared" si="8"/>
        <v>0</v>
      </c>
      <c r="V45" s="4">
        <f t="shared" si="8"/>
        <v>0</v>
      </c>
      <c r="W45" s="4">
        <f t="shared" si="8"/>
        <v>0</v>
      </c>
    </row>
    <row r="46" spans="1:23" ht="15">
      <c r="A46" s="218"/>
      <c r="B46" s="16" t="s">
        <v>47</v>
      </c>
      <c r="C46" s="113"/>
      <c r="D46" s="113"/>
      <c r="E46" s="114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5"/>
      <c r="V46" s="116"/>
      <c r="W46" s="117"/>
    </row>
    <row r="47" spans="1:23" ht="15">
      <c r="A47" s="219"/>
      <c r="B47" s="22" t="s">
        <v>48</v>
      </c>
      <c r="C47" s="111"/>
      <c r="D47" s="111"/>
      <c r="E47" s="13">
        <f t="shared" si="4"/>
        <v>0</v>
      </c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</row>
    <row r="48" spans="1:23" ht="15">
      <c r="A48" s="219"/>
      <c r="B48" s="18" t="s">
        <v>49</v>
      </c>
      <c r="C48" s="111"/>
      <c r="D48" s="111"/>
      <c r="E48" s="13">
        <f t="shared" si="4"/>
        <v>0</v>
      </c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</row>
    <row r="49" spans="1:23" ht="15">
      <c r="A49" s="220"/>
      <c r="B49" s="18" t="s">
        <v>50</v>
      </c>
      <c r="C49" s="111"/>
      <c r="D49" s="111"/>
      <c r="E49" s="13">
        <f t="shared" si="4"/>
        <v>0</v>
      </c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</row>
    <row r="50" spans="1:23" ht="15">
      <c r="A50" s="28" t="s">
        <v>45</v>
      </c>
      <c r="B50" s="22" t="s">
        <v>76</v>
      </c>
      <c r="C50" s="111"/>
      <c r="D50" s="111"/>
      <c r="E50" s="13">
        <f t="shared" si="4"/>
        <v>0</v>
      </c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</row>
    <row r="51" spans="1:23" ht="15">
      <c r="A51" s="53">
        <v>4</v>
      </c>
      <c r="B51" s="23" t="s">
        <v>88</v>
      </c>
      <c r="C51" s="111"/>
      <c r="D51" s="111"/>
      <c r="E51" s="13">
        <f t="shared" si="4"/>
        <v>0</v>
      </c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1:23" ht="15">
      <c r="A52" s="53">
        <v>5</v>
      </c>
      <c r="B52" s="23" t="s">
        <v>89</v>
      </c>
      <c r="C52" s="111"/>
      <c r="D52" s="111"/>
      <c r="E52" s="13">
        <f t="shared" si="4"/>
        <v>0</v>
      </c>
      <c r="F52" s="111"/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</row>
    <row r="53" spans="1:23" ht="24">
      <c r="A53" s="32">
        <v>6</v>
      </c>
      <c r="B53" s="24" t="s">
        <v>52</v>
      </c>
      <c r="C53" s="111"/>
      <c r="D53" s="111"/>
      <c r="E53" s="13">
        <f t="shared" si="4"/>
        <v>0</v>
      </c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</row>
    <row r="54" spans="1:23" ht="15">
      <c r="A54" s="32">
        <v>7</v>
      </c>
      <c r="B54" s="24" t="s">
        <v>53</v>
      </c>
      <c r="C54" s="111"/>
      <c r="D54" s="111"/>
      <c r="E54" s="13">
        <f t="shared" si="4"/>
        <v>0</v>
      </c>
      <c r="F54" s="111"/>
      <c r="G54" s="111"/>
      <c r="H54" s="111"/>
      <c r="I54" s="111"/>
      <c r="J54" s="111"/>
      <c r="K54" s="111"/>
      <c r="L54" s="111"/>
      <c r="M54" s="111"/>
      <c r="N54" s="111"/>
      <c r="O54" s="111"/>
      <c r="P54" s="111"/>
      <c r="Q54" s="111"/>
      <c r="R54" s="111"/>
      <c r="S54" s="111"/>
      <c r="T54" s="111"/>
      <c r="U54" s="111"/>
      <c r="V54" s="111"/>
      <c r="W54" s="111"/>
    </row>
    <row r="55" spans="1:23" s="42" customFormat="1" ht="15">
      <c r="A55" s="28"/>
      <c r="B55" s="48" t="s">
        <v>154</v>
      </c>
      <c r="C55" s="111"/>
      <c r="D55" s="111"/>
      <c r="E55" s="13">
        <f t="shared" si="4"/>
        <v>0</v>
      </c>
      <c r="F55" s="111"/>
      <c r="G55" s="111"/>
      <c r="H55" s="111"/>
      <c r="I55" s="111"/>
      <c r="J55" s="111"/>
      <c r="K55" s="111"/>
      <c r="L55" s="111"/>
      <c r="M55" s="111"/>
      <c r="N55" s="111"/>
      <c r="O55" s="111"/>
      <c r="P55" s="111"/>
      <c r="Q55" s="111"/>
      <c r="R55" s="111"/>
      <c r="S55" s="111"/>
      <c r="T55" s="111"/>
      <c r="U55" s="111"/>
      <c r="V55" s="111"/>
      <c r="W55" s="111"/>
    </row>
    <row r="56" spans="1:23" ht="15">
      <c r="A56" s="31">
        <v>8</v>
      </c>
      <c r="B56" s="23" t="s">
        <v>51</v>
      </c>
      <c r="C56" s="111"/>
      <c r="D56" s="111"/>
      <c r="E56" s="13">
        <f t="shared" si="4"/>
        <v>0</v>
      </c>
      <c r="F56" s="111"/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</row>
    <row r="57" spans="1:23" ht="24">
      <c r="A57" s="31">
        <v>9</v>
      </c>
      <c r="B57" s="24" t="s">
        <v>64</v>
      </c>
      <c r="C57" s="111"/>
      <c r="D57" s="111"/>
      <c r="E57" s="13">
        <f t="shared" si="4"/>
        <v>0</v>
      </c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</row>
    <row r="58" spans="1:23" ht="24">
      <c r="A58" s="31">
        <v>10</v>
      </c>
      <c r="B58" s="24" t="s">
        <v>54</v>
      </c>
      <c r="C58" s="111"/>
      <c r="D58" s="111"/>
      <c r="E58" s="13">
        <f t="shared" si="4"/>
        <v>0</v>
      </c>
      <c r="F58" s="111"/>
      <c r="G58" s="111"/>
      <c r="H58" s="111"/>
      <c r="I58" s="111"/>
      <c r="J58" s="111"/>
      <c r="K58" s="111"/>
      <c r="L58" s="111"/>
      <c r="M58" s="111"/>
      <c r="N58" s="111"/>
      <c r="O58" s="111"/>
      <c r="P58" s="111"/>
      <c r="Q58" s="111"/>
      <c r="R58" s="111"/>
      <c r="S58" s="111"/>
      <c r="T58" s="111"/>
      <c r="U58" s="111"/>
      <c r="V58" s="111"/>
      <c r="W58" s="111"/>
    </row>
    <row r="59" spans="1:23" ht="15">
      <c r="A59" s="218"/>
      <c r="B59" s="18" t="s">
        <v>35</v>
      </c>
      <c r="C59" s="115"/>
      <c r="D59" s="115"/>
      <c r="E59" s="114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15"/>
      <c r="S59" s="115"/>
      <c r="T59" s="115"/>
      <c r="U59" s="115"/>
      <c r="V59" s="118"/>
      <c r="W59" s="119"/>
    </row>
    <row r="60" spans="1:23" ht="15">
      <c r="A60" s="219"/>
      <c r="B60" s="22" t="s">
        <v>55</v>
      </c>
      <c r="C60" s="111"/>
      <c r="D60" s="111"/>
      <c r="E60" s="13">
        <f t="shared" si="4"/>
        <v>0</v>
      </c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11"/>
      <c r="W60" s="111"/>
    </row>
    <row r="61" spans="1:23" ht="15">
      <c r="A61" s="219"/>
      <c r="B61" s="22" t="s">
        <v>56</v>
      </c>
      <c r="C61" s="111"/>
      <c r="D61" s="111"/>
      <c r="E61" s="13">
        <f t="shared" si="4"/>
        <v>0</v>
      </c>
      <c r="F61" s="111"/>
      <c r="G61" s="111"/>
      <c r="H61" s="111"/>
      <c r="I61" s="111"/>
      <c r="J61" s="111"/>
      <c r="K61" s="111"/>
      <c r="L61" s="111"/>
      <c r="M61" s="111"/>
      <c r="N61" s="111"/>
      <c r="O61" s="111"/>
      <c r="P61" s="111"/>
      <c r="Q61" s="111"/>
      <c r="R61" s="111"/>
      <c r="S61" s="111"/>
      <c r="T61" s="111"/>
      <c r="U61" s="111"/>
      <c r="V61" s="111"/>
      <c r="W61" s="111"/>
    </row>
    <row r="62" spans="1:23" ht="15">
      <c r="A62" s="220"/>
      <c r="B62" s="22" t="s">
        <v>57</v>
      </c>
      <c r="C62" s="111"/>
      <c r="D62" s="111"/>
      <c r="E62" s="13">
        <f t="shared" si="4"/>
        <v>0</v>
      </c>
      <c r="F62" s="111"/>
      <c r="G62" s="111"/>
      <c r="H62" s="111"/>
      <c r="I62" s="111"/>
      <c r="J62" s="111"/>
      <c r="K62" s="111"/>
      <c r="L62" s="111"/>
      <c r="M62" s="111"/>
      <c r="N62" s="111"/>
      <c r="O62" s="111"/>
      <c r="P62" s="111"/>
      <c r="Q62" s="111"/>
      <c r="R62" s="111"/>
      <c r="S62" s="111"/>
      <c r="T62" s="111"/>
      <c r="U62" s="111"/>
      <c r="V62" s="111"/>
      <c r="W62" s="111"/>
    </row>
    <row r="63" spans="1:23" ht="15">
      <c r="A63" s="28"/>
      <c r="B63" s="22" t="s">
        <v>58</v>
      </c>
      <c r="C63" s="115"/>
      <c r="D63" s="115"/>
      <c r="E63" s="114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8"/>
      <c r="W63" s="119"/>
    </row>
    <row r="64" spans="1:23" ht="15">
      <c r="A64" s="28"/>
      <c r="B64" s="18" t="s">
        <v>59</v>
      </c>
      <c r="C64" s="111"/>
      <c r="D64" s="111"/>
      <c r="E64" s="13">
        <f t="shared" si="4"/>
        <v>0</v>
      </c>
      <c r="F64" s="111"/>
      <c r="G64" s="111"/>
      <c r="H64" s="111"/>
      <c r="I64" s="111"/>
      <c r="J64" s="111"/>
      <c r="K64" s="111"/>
      <c r="L64" s="111"/>
      <c r="M64" s="111"/>
      <c r="N64" s="111"/>
      <c r="O64" s="111"/>
      <c r="P64" s="111"/>
      <c r="Q64" s="111"/>
      <c r="R64" s="111"/>
      <c r="S64" s="111"/>
      <c r="T64" s="111"/>
      <c r="U64" s="111"/>
      <c r="V64" s="111"/>
      <c r="W64" s="111"/>
    </row>
    <row r="65" spans="1:23" ht="15">
      <c r="A65" s="28"/>
      <c r="B65" s="18" t="s">
        <v>59</v>
      </c>
      <c r="C65" s="111"/>
      <c r="D65" s="111"/>
      <c r="E65" s="13">
        <f t="shared" si="4"/>
        <v>0</v>
      </c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1"/>
      <c r="T65" s="111"/>
      <c r="U65" s="111"/>
      <c r="V65" s="111"/>
      <c r="W65" s="111"/>
    </row>
    <row r="66" spans="1:23" ht="26.25" customHeight="1">
      <c r="A66" s="32">
        <v>11</v>
      </c>
      <c r="B66" s="25" t="s">
        <v>78</v>
      </c>
      <c r="C66" s="34">
        <f aca="true" t="shared" si="9" ref="C66:W66">C31+C56+C57+C58</f>
        <v>0</v>
      </c>
      <c r="D66" s="34">
        <f t="shared" si="9"/>
        <v>0</v>
      </c>
      <c r="E66" s="34">
        <f t="shared" si="9"/>
        <v>0</v>
      </c>
      <c r="F66" s="34">
        <f t="shared" si="9"/>
        <v>0</v>
      </c>
      <c r="G66" s="34">
        <f t="shared" si="9"/>
        <v>0</v>
      </c>
      <c r="H66" s="34">
        <f t="shared" si="9"/>
        <v>0</v>
      </c>
      <c r="I66" s="34">
        <f t="shared" si="9"/>
        <v>0</v>
      </c>
      <c r="J66" s="34">
        <f t="shared" si="9"/>
        <v>0</v>
      </c>
      <c r="K66" s="34">
        <f t="shared" si="9"/>
        <v>0</v>
      </c>
      <c r="L66" s="34">
        <f t="shared" si="9"/>
        <v>0</v>
      </c>
      <c r="M66" s="34">
        <f t="shared" si="9"/>
        <v>0</v>
      </c>
      <c r="N66" s="34">
        <f t="shared" si="9"/>
        <v>0</v>
      </c>
      <c r="O66" s="34">
        <f t="shared" si="9"/>
        <v>0</v>
      </c>
      <c r="P66" s="34">
        <f t="shared" si="9"/>
        <v>0</v>
      </c>
      <c r="Q66" s="34">
        <f t="shared" si="9"/>
        <v>0</v>
      </c>
      <c r="R66" s="34">
        <f t="shared" si="9"/>
        <v>0</v>
      </c>
      <c r="S66" s="34">
        <f t="shared" si="9"/>
        <v>0</v>
      </c>
      <c r="T66" s="34">
        <f t="shared" si="9"/>
        <v>0</v>
      </c>
      <c r="U66" s="34">
        <f t="shared" si="9"/>
        <v>0</v>
      </c>
      <c r="V66" s="35">
        <f t="shared" si="9"/>
        <v>0</v>
      </c>
      <c r="W66" s="36">
        <f t="shared" si="9"/>
        <v>0</v>
      </c>
    </row>
    <row r="67" spans="1:23" ht="15">
      <c r="A67" s="11"/>
      <c r="B67" s="11" t="s">
        <v>80</v>
      </c>
      <c r="C67" s="26"/>
      <c r="D67" s="26"/>
      <c r="E67" s="27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W67" s="6"/>
    </row>
    <row r="68" spans="1:23" ht="15">
      <c r="A68" s="11"/>
      <c r="B68" s="18" t="s">
        <v>84</v>
      </c>
      <c r="C68" s="111"/>
      <c r="D68" s="111"/>
      <c r="E68" s="13">
        <f t="shared" si="4"/>
        <v>0</v>
      </c>
      <c r="F68" s="111"/>
      <c r="G68" s="111"/>
      <c r="H68" s="111"/>
      <c r="I68" s="111"/>
      <c r="J68" s="111"/>
      <c r="K68" s="111"/>
      <c r="L68" s="111"/>
      <c r="M68" s="111"/>
      <c r="N68" s="111"/>
      <c r="O68" s="111"/>
      <c r="P68" s="111"/>
      <c r="Q68" s="111"/>
      <c r="R68" s="111"/>
      <c r="S68" s="111"/>
      <c r="T68" s="111"/>
      <c r="U68" s="111"/>
      <c r="V68" s="111"/>
      <c r="W68" s="111"/>
    </row>
    <row r="69" spans="1:23" s="96" customFormat="1" ht="15">
      <c r="A69" s="11"/>
      <c r="B69" s="97"/>
      <c r="C69" s="26">
        <f>IF(C58&lt;C60+C61+C62,"ошибка строка 10 ","")</f>
      </c>
      <c r="D69" s="26">
        <f aca="true" t="shared" si="10" ref="D69:W69">IF(D58&lt;D60+D61+D62,"ошибка строка 10 ","")</f>
      </c>
      <c r="E69" s="26">
        <f t="shared" si="10"/>
      </c>
      <c r="F69" s="26">
        <f t="shared" si="10"/>
      </c>
      <c r="G69" s="26">
        <f t="shared" si="10"/>
      </c>
      <c r="H69" s="26">
        <f t="shared" si="10"/>
      </c>
      <c r="I69" s="26">
        <f t="shared" si="10"/>
      </c>
      <c r="J69" s="26">
        <f t="shared" si="10"/>
      </c>
      <c r="K69" s="26">
        <f t="shared" si="10"/>
      </c>
      <c r="L69" s="26">
        <f t="shared" si="10"/>
      </c>
      <c r="M69" s="26">
        <f t="shared" si="10"/>
      </c>
      <c r="N69" s="26">
        <f t="shared" si="10"/>
      </c>
      <c r="O69" s="26">
        <f t="shared" si="10"/>
      </c>
      <c r="P69" s="26">
        <f t="shared" si="10"/>
      </c>
      <c r="Q69" s="26">
        <f t="shared" si="10"/>
      </c>
      <c r="R69" s="26">
        <f t="shared" si="10"/>
      </c>
      <c r="S69" s="26">
        <f t="shared" si="10"/>
      </c>
      <c r="T69" s="26">
        <f t="shared" si="10"/>
      </c>
      <c r="U69" s="26">
        <f t="shared" si="10"/>
      </c>
      <c r="V69" s="26">
        <f t="shared" si="10"/>
      </c>
      <c r="W69" s="26">
        <f t="shared" si="10"/>
      </c>
    </row>
    <row r="70" spans="1:23" s="96" customFormat="1" ht="15">
      <c r="A70" s="11"/>
      <c r="B70" s="97"/>
      <c r="C70" s="26">
        <f>IF(C62&lt;C64+C65,"ошибка строка 62 ","")</f>
      </c>
      <c r="D70" s="26">
        <f aca="true" t="shared" si="11" ref="D70:W70">IF(D62&lt;D64+D65,"ошибка строка 62 ","")</f>
      </c>
      <c r="E70" s="26">
        <f t="shared" si="11"/>
      </c>
      <c r="F70" s="26">
        <f t="shared" si="11"/>
      </c>
      <c r="G70" s="26">
        <f t="shared" si="11"/>
      </c>
      <c r="H70" s="26">
        <f t="shared" si="11"/>
      </c>
      <c r="I70" s="26">
        <f t="shared" si="11"/>
      </c>
      <c r="J70" s="26">
        <f t="shared" si="11"/>
      </c>
      <c r="K70" s="26">
        <f t="shared" si="11"/>
      </c>
      <c r="L70" s="26">
        <f t="shared" si="11"/>
      </c>
      <c r="M70" s="26">
        <f t="shared" si="11"/>
      </c>
      <c r="N70" s="26">
        <f t="shared" si="11"/>
      </c>
      <c r="O70" s="26">
        <f t="shared" si="11"/>
      </c>
      <c r="P70" s="26">
        <f t="shared" si="11"/>
      </c>
      <c r="Q70" s="26">
        <f t="shared" si="11"/>
      </c>
      <c r="R70" s="26">
        <f t="shared" si="11"/>
      </c>
      <c r="S70" s="26">
        <f t="shared" si="11"/>
      </c>
      <c r="T70" s="26">
        <f t="shared" si="11"/>
      </c>
      <c r="U70" s="26">
        <f t="shared" si="11"/>
      </c>
      <c r="V70" s="26">
        <f t="shared" si="11"/>
      </c>
      <c r="W70" s="26">
        <f t="shared" si="11"/>
      </c>
    </row>
    <row r="71" spans="1:23" s="96" customFormat="1" ht="15">
      <c r="A71" s="11"/>
      <c r="B71" s="97"/>
      <c r="C71" s="26">
        <f>IF(C54&lt;C55,"ошибка строка 7 ","")</f>
      </c>
      <c r="D71" s="26">
        <f aca="true" t="shared" si="12" ref="D71:W71">IF(D54&lt;D55,"ошибка строка 7 ","")</f>
      </c>
      <c r="E71" s="26">
        <f t="shared" si="12"/>
      </c>
      <c r="F71" s="26">
        <f t="shared" si="12"/>
      </c>
      <c r="G71" s="26">
        <f t="shared" si="12"/>
      </c>
      <c r="H71" s="26">
        <f t="shared" si="12"/>
      </c>
      <c r="I71" s="26">
        <f t="shared" si="12"/>
      </c>
      <c r="J71" s="26">
        <f t="shared" si="12"/>
      </c>
      <c r="K71" s="26">
        <f t="shared" si="12"/>
      </c>
      <c r="L71" s="26">
        <f t="shared" si="12"/>
      </c>
      <c r="M71" s="26">
        <f t="shared" si="12"/>
      </c>
      <c r="N71" s="26">
        <f t="shared" si="12"/>
      </c>
      <c r="O71" s="26">
        <f t="shared" si="12"/>
      </c>
      <c r="P71" s="26">
        <f t="shared" si="12"/>
      </c>
      <c r="Q71" s="26">
        <f t="shared" si="12"/>
      </c>
      <c r="R71" s="26">
        <f t="shared" si="12"/>
      </c>
      <c r="S71" s="26">
        <f t="shared" si="12"/>
      </c>
      <c r="T71" s="26">
        <f t="shared" si="12"/>
      </c>
      <c r="U71" s="26">
        <f t="shared" si="12"/>
      </c>
      <c r="V71" s="26">
        <f t="shared" si="12"/>
      </c>
      <c r="W71" s="26">
        <f t="shared" si="12"/>
      </c>
    </row>
    <row r="72" spans="1:23" s="5" customFormat="1" ht="33.75" customHeight="1">
      <c r="A72" s="98"/>
      <c r="B72" s="99"/>
      <c r="C72" s="267" t="s">
        <v>66</v>
      </c>
      <c r="D72" s="267"/>
      <c r="E72" s="267"/>
      <c r="F72" s="267"/>
      <c r="G72" s="43"/>
      <c r="H72" s="43"/>
      <c r="I72" s="100"/>
      <c r="J72" s="101"/>
      <c r="K72" s="101"/>
      <c r="L72" s="98"/>
      <c r="M72" s="102"/>
      <c r="N72" s="99"/>
      <c r="O72" s="99"/>
      <c r="P72" s="99"/>
      <c r="Q72" s="99"/>
      <c r="R72" s="99"/>
      <c r="S72" s="99"/>
      <c r="T72" s="98"/>
      <c r="U72" s="98"/>
      <c r="V72" s="98"/>
      <c r="W72" s="98"/>
    </row>
    <row r="73" spans="1:23" s="5" customFormat="1" ht="15.75">
      <c r="A73" s="98"/>
      <c r="B73" s="99"/>
      <c r="C73" s="99"/>
      <c r="D73" s="99"/>
      <c r="E73" s="99"/>
      <c r="F73" s="99"/>
      <c r="G73" s="268" t="s">
        <v>67</v>
      </c>
      <c r="H73" s="268"/>
      <c r="I73" s="103"/>
      <c r="J73" s="266" t="s">
        <v>68</v>
      </c>
      <c r="K73" s="266"/>
      <c r="L73" s="98"/>
      <c r="M73" s="104"/>
      <c r="N73" s="99"/>
      <c r="O73" s="99"/>
      <c r="P73" s="99"/>
      <c r="Q73" s="99"/>
      <c r="R73" s="99"/>
      <c r="S73" s="99"/>
      <c r="T73" s="98"/>
      <c r="U73" s="98"/>
      <c r="V73" s="98"/>
      <c r="W73" s="98"/>
    </row>
    <row r="74" spans="1:23" s="5" customFormat="1" ht="46.5" customHeight="1">
      <c r="A74" s="98"/>
      <c r="B74" s="99"/>
      <c r="C74" s="275" t="s">
        <v>69</v>
      </c>
      <c r="D74" s="275"/>
      <c r="E74" s="275"/>
      <c r="F74" s="275"/>
      <c r="G74" s="262"/>
      <c r="H74" s="262"/>
      <c r="I74" s="102"/>
      <c r="J74" s="270"/>
      <c r="K74" s="270"/>
      <c r="L74" s="98"/>
      <c r="M74" s="101"/>
      <c r="N74" s="101"/>
      <c r="O74" s="98"/>
      <c r="P74" s="98"/>
      <c r="Q74" s="98"/>
      <c r="R74" s="98"/>
      <c r="S74" s="102"/>
      <c r="T74" s="98"/>
      <c r="U74" s="98"/>
      <c r="V74" s="98"/>
      <c r="W74" s="98"/>
    </row>
    <row r="75" spans="1:23" s="5" customFormat="1" ht="15.75">
      <c r="A75" s="98"/>
      <c r="B75" s="99"/>
      <c r="C75" s="105"/>
      <c r="D75" s="105"/>
      <c r="E75" s="105"/>
      <c r="F75" s="105"/>
      <c r="G75" s="266" t="s">
        <v>70</v>
      </c>
      <c r="H75" s="266"/>
      <c r="I75" s="104"/>
      <c r="J75" s="268" t="s">
        <v>67</v>
      </c>
      <c r="K75" s="268"/>
      <c r="L75" s="98"/>
      <c r="M75" s="266" t="s">
        <v>68</v>
      </c>
      <c r="N75" s="266"/>
      <c r="O75" s="98"/>
      <c r="P75" s="98"/>
      <c r="Q75" s="98"/>
      <c r="R75" s="98"/>
      <c r="S75" s="104"/>
      <c r="T75" s="98"/>
      <c r="U75" s="98"/>
      <c r="V75" s="98"/>
      <c r="W75" s="98"/>
    </row>
    <row r="76" spans="1:23" s="5" customFormat="1" ht="15.75">
      <c r="A76" s="98"/>
      <c r="B76" s="99"/>
      <c r="C76" s="105"/>
      <c r="D76" s="105"/>
      <c r="E76" s="105"/>
      <c r="F76" s="105"/>
      <c r="G76" s="104"/>
      <c r="H76" s="104"/>
      <c r="I76" s="104"/>
      <c r="J76" s="103"/>
      <c r="K76" s="103"/>
      <c r="L76" s="98"/>
      <c r="M76" s="104"/>
      <c r="N76" s="104"/>
      <c r="O76" s="98"/>
      <c r="P76" s="98"/>
      <c r="Q76" s="98"/>
      <c r="R76" s="98"/>
      <c r="S76" s="104"/>
      <c r="T76" s="98"/>
      <c r="U76" s="98"/>
      <c r="V76" s="98"/>
      <c r="W76" s="98"/>
    </row>
    <row r="77" spans="1:23" s="5" customFormat="1" ht="15.75">
      <c r="A77" s="98"/>
      <c r="B77" s="99"/>
      <c r="C77" s="99"/>
      <c r="D77" s="99"/>
      <c r="E77" s="99"/>
      <c r="F77" s="99"/>
      <c r="G77" s="270"/>
      <c r="H77" s="270"/>
      <c r="I77" s="270"/>
      <c r="J77" s="99"/>
      <c r="K77" s="263" t="s">
        <v>239</v>
      </c>
      <c r="L77" s="263"/>
      <c r="M77" s="263"/>
      <c r="N77" s="264"/>
      <c r="O77" s="265"/>
      <c r="P77" s="106"/>
      <c r="Q77" s="106"/>
      <c r="R77" s="99"/>
      <c r="S77" s="99"/>
      <c r="T77" s="98"/>
      <c r="U77" s="98"/>
      <c r="V77" s="98"/>
      <c r="W77" s="98"/>
    </row>
    <row r="78" spans="1:23" s="5" customFormat="1" ht="30" customHeight="1">
      <c r="A78" s="98"/>
      <c r="B78" s="99"/>
      <c r="C78" s="99"/>
      <c r="D78" s="99"/>
      <c r="E78" s="99"/>
      <c r="F78" s="99"/>
      <c r="G78" s="269" t="s">
        <v>71</v>
      </c>
      <c r="H78" s="269"/>
      <c r="I78" s="269"/>
      <c r="J78" s="98"/>
      <c r="K78" s="274" t="s">
        <v>72</v>
      </c>
      <c r="L78" s="274"/>
      <c r="M78" s="274"/>
      <c r="N78" s="274"/>
      <c r="O78" s="99"/>
      <c r="P78" s="99"/>
      <c r="Q78" s="99"/>
      <c r="R78" s="99"/>
      <c r="S78" s="99"/>
      <c r="T78" s="98"/>
      <c r="U78" s="98"/>
      <c r="V78" s="98"/>
      <c r="W78" s="98"/>
    </row>
    <row r="79" spans="1:23" ht="1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</row>
    <row r="80" spans="1:23" ht="15">
      <c r="A80" s="99"/>
      <c r="B80" s="107" t="s">
        <v>82</v>
      </c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99"/>
      <c r="P80" s="99"/>
      <c r="Q80" s="99"/>
      <c r="R80" s="99"/>
      <c r="S80" s="99"/>
      <c r="T80" s="99"/>
      <c r="U80" s="99"/>
      <c r="V80" s="99"/>
      <c r="W80" s="99"/>
    </row>
    <row r="81" spans="1:23" ht="15">
      <c r="A81" s="99"/>
      <c r="B81" s="107" t="s">
        <v>60</v>
      </c>
      <c r="C81" s="108"/>
      <c r="D81" s="108"/>
      <c r="E81" s="108"/>
      <c r="F81" s="108"/>
      <c r="G81" s="108"/>
      <c r="H81" s="108"/>
      <c r="I81" s="108"/>
      <c r="J81" s="108"/>
      <c r="K81" s="108"/>
      <c r="L81" s="108"/>
      <c r="M81" s="108"/>
      <c r="N81" s="108"/>
      <c r="O81" s="99"/>
      <c r="P81" s="99"/>
      <c r="Q81" s="99"/>
      <c r="R81" s="99"/>
      <c r="S81" s="99"/>
      <c r="T81" s="99"/>
      <c r="U81" s="99"/>
      <c r="V81" s="99"/>
      <c r="W81" s="99"/>
    </row>
    <row r="82" spans="1:23" ht="15">
      <c r="A82" s="99"/>
      <c r="B82" s="109" t="s">
        <v>65</v>
      </c>
      <c r="C82" s="110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99"/>
      <c r="P82" s="99"/>
      <c r="Q82" s="99"/>
      <c r="R82" s="99"/>
      <c r="S82" s="99"/>
      <c r="T82" s="99"/>
      <c r="U82" s="99"/>
      <c r="V82" s="99"/>
      <c r="W82" s="99"/>
    </row>
  </sheetData>
  <sheetProtection password="CF46" sheet="1" objects="1" scenarios="1"/>
  <mergeCells count="80">
    <mergeCell ref="G78:I78"/>
    <mergeCell ref="G77:I77"/>
    <mergeCell ref="J74:K74"/>
    <mergeCell ref="F26:F29"/>
    <mergeCell ref="G26:G29"/>
    <mergeCell ref="K78:N78"/>
    <mergeCell ref="G75:H75"/>
    <mergeCell ref="J75:K75"/>
    <mergeCell ref="M75:N75"/>
    <mergeCell ref="C74:F74"/>
    <mergeCell ref="G74:H74"/>
    <mergeCell ref="K77:O77"/>
    <mergeCell ref="A59:A62"/>
    <mergeCell ref="J73:K73"/>
    <mergeCell ref="C72:F72"/>
    <mergeCell ref="G73:H73"/>
    <mergeCell ref="A24:A29"/>
    <mergeCell ref="A21:C21"/>
    <mergeCell ref="D22:G22"/>
    <mergeCell ref="A22:C22"/>
    <mergeCell ref="D24:F25"/>
    <mergeCell ref="E26:E30"/>
    <mergeCell ref="C24:C29"/>
    <mergeCell ref="B24:B29"/>
    <mergeCell ref="A1:V1"/>
    <mergeCell ref="A3:V5"/>
    <mergeCell ref="A7:H7"/>
    <mergeCell ref="I7:S7"/>
    <mergeCell ref="A8:H8"/>
    <mergeCell ref="P15:R15"/>
    <mergeCell ref="A12:H12"/>
    <mergeCell ref="B13:H13"/>
    <mergeCell ref="I11:S11"/>
    <mergeCell ref="U15:V15"/>
    <mergeCell ref="A46:A49"/>
    <mergeCell ref="T24:U24"/>
    <mergeCell ref="U25:U29"/>
    <mergeCell ref="L25:N25"/>
    <mergeCell ref="U7:V7"/>
    <mergeCell ref="B9:H9"/>
    <mergeCell ref="I9:S9"/>
    <mergeCell ref="I8:S8"/>
    <mergeCell ref="K21:R21"/>
    <mergeCell ref="B11:H11"/>
    <mergeCell ref="M26:M29"/>
    <mergeCell ref="R25:S25"/>
    <mergeCell ref="K25:K29"/>
    <mergeCell ref="I26:I29"/>
    <mergeCell ref="A20:C20"/>
    <mergeCell ref="T20:V20"/>
    <mergeCell ref="T22:V22"/>
    <mergeCell ref="T23:V23"/>
    <mergeCell ref="T25:T29"/>
    <mergeCell ref="D26:D29"/>
    <mergeCell ref="A19:V19"/>
    <mergeCell ref="D21:G21"/>
    <mergeCell ref="H22:J22"/>
    <mergeCell ref="H21:J21"/>
    <mergeCell ref="H20:J20"/>
    <mergeCell ref="A18:V18"/>
    <mergeCell ref="V24:W25"/>
    <mergeCell ref="L26:L29"/>
    <mergeCell ref="T21:V21"/>
    <mergeCell ref="J26:J29"/>
    <mergeCell ref="W26:W29"/>
    <mergeCell ref="A10:H10"/>
    <mergeCell ref="A17:V17"/>
    <mergeCell ref="K22:R22"/>
    <mergeCell ref="D20:G20"/>
    <mergeCell ref="K20:R20"/>
    <mergeCell ref="O25:P28"/>
    <mergeCell ref="G24:S24"/>
    <mergeCell ref="Q25:Q29"/>
    <mergeCell ref="V26:V29"/>
    <mergeCell ref="H26:H29"/>
    <mergeCell ref="I13:S13"/>
    <mergeCell ref="N26:N29"/>
    <mergeCell ref="R26:R29"/>
    <mergeCell ref="S26:S29"/>
    <mergeCell ref="G25:J25"/>
  </mergeCells>
  <printOptions/>
  <pageMargins left="0.3937007874015748" right="0.3937007874015748" top="0.3937007874015748" bottom="0.3937007874015748" header="0.31496062992125984" footer="0.31496062992125984"/>
  <pageSetup fitToHeight="5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J33"/>
  <sheetViews>
    <sheetView zoomScalePageLayoutView="0" workbookViewId="0" topLeftCell="A1">
      <selection activeCell="R18" sqref="R18"/>
    </sheetView>
  </sheetViews>
  <sheetFormatPr defaultColWidth="9.140625" defaultRowHeight="15"/>
  <cols>
    <col min="2" max="2" width="10.140625" style="0" customWidth="1"/>
    <col min="4" max="4" width="8.00390625" style="0" customWidth="1"/>
    <col min="8" max="8" width="1.8515625" style="0" customWidth="1"/>
    <col min="9" max="9" width="9.140625" style="0" customWidth="1"/>
    <col min="10" max="10" width="9.8515625" style="0" customWidth="1"/>
  </cols>
  <sheetData>
    <row r="1" spans="1:10" ht="15">
      <c r="A1" s="283" t="s">
        <v>93</v>
      </c>
      <c r="B1" s="283"/>
      <c r="C1" s="283"/>
      <c r="D1" s="283"/>
      <c r="E1" s="283"/>
      <c r="F1" s="283"/>
      <c r="G1" s="283"/>
      <c r="H1" s="283"/>
      <c r="I1" s="326" t="s">
        <v>94</v>
      </c>
      <c r="J1" s="326"/>
    </row>
    <row r="2" spans="1:10" ht="15">
      <c r="A2" s="283" t="s">
        <v>95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5">
      <c r="A3" s="270"/>
      <c r="B3" s="270"/>
      <c r="C3" s="270"/>
      <c r="D3" s="270"/>
      <c r="E3" s="270"/>
      <c r="F3" s="270"/>
      <c r="G3" s="270"/>
      <c r="H3" s="270"/>
      <c r="I3" s="270"/>
      <c r="J3" s="270"/>
    </row>
    <row r="4" spans="1:10" ht="15">
      <c r="A4" s="284" t="s">
        <v>96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5">
      <c r="A5" s="99"/>
      <c r="B5" s="99"/>
      <c r="C5" s="99"/>
      <c r="D5" s="137" t="s">
        <v>97</v>
      </c>
      <c r="E5" s="283">
        <v>2019</v>
      </c>
      <c r="F5" s="283"/>
      <c r="G5" s="99" t="s">
        <v>98</v>
      </c>
      <c r="H5" s="99"/>
      <c r="I5" s="99"/>
      <c r="J5" s="99"/>
    </row>
    <row r="6" spans="1:10" ht="15">
      <c r="A6" s="283" t="s">
        <v>237</v>
      </c>
      <c r="B6" s="283"/>
      <c r="C6" s="283"/>
      <c r="D6" s="283"/>
      <c r="E6" s="283"/>
      <c r="F6" s="283"/>
      <c r="G6" s="283"/>
      <c r="H6" s="283"/>
      <c r="I6" s="283"/>
      <c r="J6" s="283"/>
    </row>
    <row r="7" spans="1:10" ht="15">
      <c r="A7" s="99"/>
      <c r="B7" s="99"/>
      <c r="C7" s="99"/>
      <c r="D7" s="99"/>
      <c r="E7" s="99"/>
      <c r="F7" s="99"/>
      <c r="G7" s="99"/>
      <c r="H7" s="99"/>
      <c r="I7" s="99"/>
      <c r="J7" s="99"/>
    </row>
    <row r="8" spans="1:10" ht="15">
      <c r="A8" s="99"/>
      <c r="B8" s="99"/>
      <c r="C8" s="99"/>
      <c r="D8" s="99"/>
      <c r="E8" s="99"/>
      <c r="F8" s="99"/>
      <c r="G8" s="99"/>
      <c r="H8" s="99"/>
      <c r="I8" s="99"/>
      <c r="J8" s="99"/>
    </row>
    <row r="9" spans="1:10" ht="15">
      <c r="A9" s="99"/>
      <c r="B9" s="99"/>
      <c r="C9" s="99"/>
      <c r="D9" s="99"/>
      <c r="E9" s="99"/>
      <c r="F9" s="99"/>
      <c r="G9" s="99"/>
      <c r="H9" s="99"/>
      <c r="I9" s="99"/>
      <c r="J9" s="99"/>
    </row>
    <row r="10" spans="1:10" ht="27.75" customHeight="1">
      <c r="A10" s="282" t="s">
        <v>99</v>
      </c>
      <c r="B10" s="279" t="s">
        <v>100</v>
      </c>
      <c r="C10" s="279"/>
      <c r="D10" s="279"/>
      <c r="E10" s="279"/>
      <c r="F10" s="279"/>
      <c r="G10" s="279"/>
      <c r="H10" s="279"/>
      <c r="I10" s="39"/>
      <c r="J10" s="94" t="s">
        <v>101</v>
      </c>
    </row>
    <row r="11" spans="1:10" ht="15" customHeight="1">
      <c r="A11" s="282"/>
      <c r="B11" s="279" t="s">
        <v>102</v>
      </c>
      <c r="C11" s="279"/>
      <c r="D11" s="279"/>
      <c r="E11" s="279"/>
      <c r="F11" s="279"/>
      <c r="G11" s="279"/>
      <c r="H11" s="279"/>
      <c r="I11" s="39"/>
      <c r="J11" s="94"/>
    </row>
    <row r="12" spans="1:10" ht="15" customHeight="1">
      <c r="A12" s="282"/>
      <c r="B12" s="279" t="s">
        <v>103</v>
      </c>
      <c r="C12" s="279"/>
      <c r="D12" s="279"/>
      <c r="E12" s="279"/>
      <c r="F12" s="279"/>
      <c r="G12" s="279"/>
      <c r="H12" s="279"/>
      <c r="I12" s="39"/>
      <c r="J12" s="94" t="s">
        <v>101</v>
      </c>
    </row>
    <row r="13" spans="1:10" ht="15" customHeight="1">
      <c r="A13" s="282"/>
      <c r="B13" s="279" t="s">
        <v>104</v>
      </c>
      <c r="C13" s="279"/>
      <c r="D13" s="279"/>
      <c r="E13" s="279"/>
      <c r="F13" s="279"/>
      <c r="G13" s="279"/>
      <c r="H13" s="279"/>
      <c r="I13" s="39"/>
      <c r="J13" s="94" t="s">
        <v>101</v>
      </c>
    </row>
    <row r="14" spans="1:10" ht="15" customHeight="1">
      <c r="A14" s="282"/>
      <c r="B14" s="279" t="s">
        <v>105</v>
      </c>
      <c r="C14" s="279"/>
      <c r="D14" s="279"/>
      <c r="E14" s="279"/>
      <c r="F14" s="279"/>
      <c r="G14" s="279"/>
      <c r="H14" s="279"/>
      <c r="I14" s="39"/>
      <c r="J14" s="94" t="s">
        <v>101</v>
      </c>
    </row>
    <row r="15" spans="1:10" ht="15" customHeight="1">
      <c r="A15" s="282"/>
      <c r="B15" s="279" t="s">
        <v>106</v>
      </c>
      <c r="C15" s="279"/>
      <c r="D15" s="279"/>
      <c r="E15" s="279"/>
      <c r="F15" s="279"/>
      <c r="G15" s="279"/>
      <c r="H15" s="279"/>
      <c r="I15" s="39"/>
      <c r="J15" s="94" t="s">
        <v>101</v>
      </c>
    </row>
    <row r="16" spans="1:10" ht="15" customHeight="1">
      <c r="A16" s="282" t="s">
        <v>107</v>
      </c>
      <c r="B16" s="279" t="s">
        <v>108</v>
      </c>
      <c r="C16" s="279"/>
      <c r="D16" s="279"/>
      <c r="E16" s="279"/>
      <c r="F16" s="279"/>
      <c r="G16" s="279"/>
      <c r="H16" s="279"/>
      <c r="I16" s="39"/>
      <c r="J16" s="94" t="s">
        <v>101</v>
      </c>
    </row>
    <row r="17" spans="1:10" ht="15" customHeight="1">
      <c r="A17" s="282"/>
      <c r="B17" s="279" t="s">
        <v>103</v>
      </c>
      <c r="C17" s="279"/>
      <c r="D17" s="279"/>
      <c r="E17" s="279"/>
      <c r="F17" s="279"/>
      <c r="G17" s="279"/>
      <c r="H17" s="279"/>
      <c r="I17" s="39"/>
      <c r="J17" s="94" t="s">
        <v>101</v>
      </c>
    </row>
    <row r="18" spans="1:10" ht="15" customHeight="1">
      <c r="A18" s="282"/>
      <c r="B18" s="279" t="s">
        <v>104</v>
      </c>
      <c r="C18" s="279"/>
      <c r="D18" s="279"/>
      <c r="E18" s="279"/>
      <c r="F18" s="279"/>
      <c r="G18" s="279"/>
      <c r="H18" s="279"/>
      <c r="I18" s="39"/>
      <c r="J18" s="94" t="s">
        <v>101</v>
      </c>
    </row>
    <row r="19" spans="1:10" ht="15" customHeight="1">
      <c r="A19" s="282"/>
      <c r="B19" s="279" t="s">
        <v>109</v>
      </c>
      <c r="C19" s="279"/>
      <c r="D19" s="279"/>
      <c r="E19" s="279"/>
      <c r="F19" s="279"/>
      <c r="G19" s="279"/>
      <c r="H19" s="279"/>
      <c r="I19" s="39"/>
      <c r="J19" s="94" t="s">
        <v>101</v>
      </c>
    </row>
    <row r="20" spans="1:10" ht="15" customHeight="1">
      <c r="A20" s="282"/>
      <c r="B20" s="279" t="s">
        <v>110</v>
      </c>
      <c r="C20" s="279"/>
      <c r="D20" s="279"/>
      <c r="E20" s="279"/>
      <c r="F20" s="279"/>
      <c r="G20" s="279"/>
      <c r="H20" s="279"/>
      <c r="I20" s="39"/>
      <c r="J20" s="94" t="s">
        <v>101</v>
      </c>
    </row>
    <row r="21" spans="1:10" ht="30" customHeight="1">
      <c r="A21" s="40" t="s">
        <v>111</v>
      </c>
      <c r="B21" s="279" t="s">
        <v>112</v>
      </c>
      <c r="C21" s="279"/>
      <c r="D21" s="279"/>
      <c r="E21" s="279"/>
      <c r="F21" s="279"/>
      <c r="G21" s="279"/>
      <c r="H21" s="279"/>
      <c r="I21" s="39"/>
      <c r="J21" s="94" t="s">
        <v>101</v>
      </c>
    </row>
    <row r="22" spans="2:9" ht="54" customHeight="1">
      <c r="B22" s="280" t="s">
        <v>113</v>
      </c>
      <c r="C22" s="280"/>
      <c r="D22" s="280"/>
      <c r="E22" s="280"/>
      <c r="F22" s="280"/>
      <c r="G22" s="280"/>
      <c r="H22" s="280"/>
      <c r="I22" s="41">
        <f>IF(I10&lt;SUM(I12:I14)," Гр 1 ","")&amp;IF(I16&lt;SUM(I17:I19),"Гр 2","")</f>
      </c>
    </row>
    <row r="23" spans="1:10" ht="15">
      <c r="A23" s="99"/>
      <c r="B23" s="99" t="s">
        <v>114</v>
      </c>
      <c r="C23" s="99"/>
      <c r="D23" s="99"/>
      <c r="E23" s="99"/>
      <c r="F23" s="99"/>
      <c r="G23" s="99"/>
      <c r="H23" s="99"/>
      <c r="I23" s="99"/>
      <c r="J23" s="99"/>
    </row>
    <row r="24" spans="1:10" ht="15">
      <c r="A24" s="99"/>
      <c r="B24" s="281" t="s">
        <v>115</v>
      </c>
      <c r="C24" s="281"/>
      <c r="D24" s="281"/>
      <c r="E24" s="281"/>
      <c r="F24" s="281"/>
      <c r="G24" s="281"/>
      <c r="H24" s="281"/>
      <c r="I24" s="43"/>
      <c r="J24" s="99" t="s">
        <v>116</v>
      </c>
    </row>
    <row r="25" spans="1:10" ht="15">
      <c r="A25" s="99"/>
      <c r="B25" s="99"/>
      <c r="C25" s="99"/>
      <c r="D25" s="99"/>
      <c r="E25" s="99"/>
      <c r="F25" s="99"/>
      <c r="G25" s="99"/>
      <c r="H25" s="99"/>
      <c r="I25" s="99"/>
      <c r="J25" s="99"/>
    </row>
    <row r="26" spans="1:10" ht="15">
      <c r="A26" s="99"/>
      <c r="B26" s="99"/>
      <c r="C26" s="99"/>
      <c r="D26" s="99"/>
      <c r="E26" s="99"/>
      <c r="F26" s="99"/>
      <c r="G26" s="99"/>
      <c r="H26" s="99"/>
      <c r="I26" s="99"/>
      <c r="J26" s="99"/>
    </row>
    <row r="27" spans="1:10" ht="15">
      <c r="A27" s="99" t="s">
        <v>117</v>
      </c>
      <c r="B27" s="99"/>
      <c r="C27" s="99"/>
      <c r="D27" s="99"/>
      <c r="E27" s="277"/>
      <c r="F27" s="277"/>
      <c r="G27" s="99"/>
      <c r="H27" s="277"/>
      <c r="I27" s="277"/>
      <c r="J27" s="277"/>
    </row>
    <row r="28" spans="1:10" ht="15">
      <c r="A28" s="99"/>
      <c r="B28" s="99"/>
      <c r="C28" s="99"/>
      <c r="D28" s="99"/>
      <c r="E28" s="278" t="s">
        <v>68</v>
      </c>
      <c r="F28" s="278"/>
      <c r="G28" s="138"/>
      <c r="H28" s="278" t="s">
        <v>118</v>
      </c>
      <c r="I28" s="278"/>
      <c r="J28" s="278"/>
    </row>
    <row r="29" spans="1:10" ht="15">
      <c r="A29" s="99"/>
      <c r="B29" s="99"/>
      <c r="C29" s="99"/>
      <c r="D29" s="99"/>
      <c r="E29" s="99"/>
      <c r="F29" s="99"/>
      <c r="G29" s="95" t="s">
        <v>119</v>
      </c>
      <c r="H29" s="99"/>
      <c r="I29" s="99"/>
      <c r="J29" s="99"/>
    </row>
    <row r="30" spans="1:10" ht="15">
      <c r="A30" s="99"/>
      <c r="B30" s="99"/>
      <c r="C30" s="99"/>
      <c r="D30" s="99"/>
      <c r="E30" s="99"/>
      <c r="F30" s="99"/>
      <c r="G30" s="99"/>
      <c r="H30" s="99"/>
      <c r="I30" s="99"/>
      <c r="J30" s="99"/>
    </row>
    <row r="31" spans="1:10" ht="15">
      <c r="A31" s="276" t="s">
        <v>120</v>
      </c>
      <c r="B31" s="276"/>
      <c r="C31" s="99"/>
      <c r="D31" s="99"/>
      <c r="E31" s="277"/>
      <c r="F31" s="277"/>
      <c r="G31" s="99"/>
      <c r="H31" s="277"/>
      <c r="I31" s="277"/>
      <c r="J31" s="277"/>
    </row>
    <row r="32" spans="1:10" ht="15">
      <c r="A32" s="276"/>
      <c r="B32" s="276"/>
      <c r="C32" s="99"/>
      <c r="D32" s="99"/>
      <c r="E32" s="278" t="s">
        <v>68</v>
      </c>
      <c r="F32" s="278"/>
      <c r="G32" s="138"/>
      <c r="H32" s="278" t="s">
        <v>118</v>
      </c>
      <c r="I32" s="278"/>
      <c r="J32" s="278"/>
    </row>
    <row r="33" spans="1:10" ht="15">
      <c r="A33" s="99"/>
      <c r="B33" s="99"/>
      <c r="C33" s="99"/>
      <c r="D33" s="99"/>
      <c r="E33" s="99"/>
      <c r="F33" s="99"/>
      <c r="G33" s="99"/>
      <c r="H33" s="99"/>
      <c r="I33" s="99"/>
      <c r="J33" s="99"/>
    </row>
  </sheetData>
  <sheetProtection password="CF46" sheet="1" formatCells="0" formatColumns="0" formatRows="0" insertColumns="0" insertRows="0" insertHyperlinks="0" deleteColumns="0" deleteRows="0" sort="0" autoFilter="0" pivotTables="0"/>
  <mergeCells count="32">
    <mergeCell ref="A1:H1"/>
    <mergeCell ref="I1:J1"/>
    <mergeCell ref="A2:J2"/>
    <mergeCell ref="A3:J3"/>
    <mergeCell ref="A4:J4"/>
    <mergeCell ref="E5:F5"/>
    <mergeCell ref="A6:J6"/>
    <mergeCell ref="A10:A15"/>
    <mergeCell ref="B10:H10"/>
    <mergeCell ref="B11:H11"/>
    <mergeCell ref="B12:H12"/>
    <mergeCell ref="B13:H13"/>
    <mergeCell ref="B14:H14"/>
    <mergeCell ref="B15:H15"/>
    <mergeCell ref="E28:F28"/>
    <mergeCell ref="H28:J28"/>
    <mergeCell ref="A16:A20"/>
    <mergeCell ref="B16:H16"/>
    <mergeCell ref="B17:H17"/>
    <mergeCell ref="B18:H18"/>
    <mergeCell ref="B19:H19"/>
    <mergeCell ref="B20:H20"/>
    <mergeCell ref="A31:B32"/>
    <mergeCell ref="E31:F31"/>
    <mergeCell ref="H31:J31"/>
    <mergeCell ref="E32:F32"/>
    <mergeCell ref="H32:J32"/>
    <mergeCell ref="B21:H21"/>
    <mergeCell ref="B22:H22"/>
    <mergeCell ref="B24:H24"/>
    <mergeCell ref="E27:F27"/>
    <mergeCell ref="H27:J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K37"/>
  <sheetViews>
    <sheetView zoomScalePageLayoutView="0" workbookViewId="0" topLeftCell="A1">
      <selection activeCell="M8" sqref="M8"/>
    </sheetView>
  </sheetViews>
  <sheetFormatPr defaultColWidth="9.140625" defaultRowHeight="15"/>
  <cols>
    <col min="1" max="1" width="4.28125" style="0" customWidth="1"/>
    <col min="9" max="9" width="9.140625" style="90" customWidth="1"/>
    <col min="10" max="10" width="8.57421875" style="0" customWidth="1"/>
  </cols>
  <sheetData>
    <row r="1" spans="1:10" ht="15">
      <c r="A1" s="265" t="s">
        <v>121</v>
      </c>
      <c r="B1" s="265"/>
      <c r="C1" s="265"/>
      <c r="D1" s="265"/>
      <c r="E1" s="265"/>
      <c r="F1" s="265"/>
      <c r="G1" s="265"/>
      <c r="H1" s="265"/>
      <c r="I1" s="326" t="s">
        <v>122</v>
      </c>
      <c r="J1" s="326"/>
    </row>
    <row r="2" spans="1:10" ht="15">
      <c r="A2" s="283" t="s">
        <v>123</v>
      </c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5">
      <c r="A3" s="270"/>
      <c r="B3" s="270"/>
      <c r="C3" s="270"/>
      <c r="D3" s="270"/>
      <c r="E3" s="270"/>
      <c r="F3" s="270"/>
      <c r="G3" s="270"/>
      <c r="H3" s="270"/>
      <c r="I3" s="270"/>
      <c r="J3" s="270"/>
    </row>
    <row r="4" spans="1:10" ht="15">
      <c r="A4" s="284" t="s">
        <v>96</v>
      </c>
      <c r="B4" s="284"/>
      <c r="C4" s="284"/>
      <c r="D4" s="284"/>
      <c r="E4" s="284"/>
      <c r="F4" s="284"/>
      <c r="G4" s="284"/>
      <c r="H4" s="284"/>
      <c r="I4" s="284"/>
      <c r="J4" s="284"/>
    </row>
    <row r="5" spans="1:10" ht="15">
      <c r="A5" s="99"/>
      <c r="B5" s="99"/>
      <c r="C5" s="99"/>
      <c r="D5" s="137" t="s">
        <v>97</v>
      </c>
      <c r="E5" s="95">
        <v>2019</v>
      </c>
      <c r="F5" s="99" t="s">
        <v>98</v>
      </c>
      <c r="G5" s="99"/>
      <c r="H5" s="99"/>
      <c r="I5" s="95"/>
      <c r="J5" s="99"/>
    </row>
    <row r="6" spans="1:11" ht="15">
      <c r="A6" s="283" t="s">
        <v>240</v>
      </c>
      <c r="B6" s="283"/>
      <c r="C6" s="283"/>
      <c r="D6" s="283"/>
      <c r="E6" s="283"/>
      <c r="F6" s="283"/>
      <c r="G6" s="283"/>
      <c r="H6" s="283"/>
      <c r="I6" s="283"/>
      <c r="J6" s="283"/>
      <c r="K6" s="44"/>
    </row>
    <row r="7" spans="1:10" ht="15">
      <c r="A7" s="99"/>
      <c r="B7" s="99"/>
      <c r="C7" s="99"/>
      <c r="D7" s="99"/>
      <c r="E7" s="99"/>
      <c r="F7" s="99"/>
      <c r="G7" s="99"/>
      <c r="H7" s="99"/>
      <c r="I7" s="95"/>
      <c r="J7" s="99"/>
    </row>
    <row r="8" spans="1:10" ht="15">
      <c r="A8" s="99"/>
      <c r="B8" s="99"/>
      <c r="C8" s="99"/>
      <c r="D8" s="99"/>
      <c r="E8" s="99"/>
      <c r="F8" s="99"/>
      <c r="G8" s="99"/>
      <c r="H8" s="99"/>
      <c r="I8" s="95"/>
      <c r="J8" s="99"/>
    </row>
    <row r="9" spans="1:10" ht="46.5" customHeight="1">
      <c r="A9" s="40" t="s">
        <v>99</v>
      </c>
      <c r="B9" s="279" t="s">
        <v>217</v>
      </c>
      <c r="C9" s="279"/>
      <c r="D9" s="279"/>
      <c r="E9" s="279"/>
      <c r="F9" s="279"/>
      <c r="G9" s="279"/>
      <c r="H9" s="279"/>
      <c r="I9" s="139">
        <f>1КМП!D36</f>
        <v>0</v>
      </c>
      <c r="J9" s="40" t="s">
        <v>101</v>
      </c>
    </row>
    <row r="10" spans="1:10" ht="30.75" customHeight="1">
      <c r="A10" s="40" t="s">
        <v>107</v>
      </c>
      <c r="B10" s="279" t="s">
        <v>186</v>
      </c>
      <c r="C10" s="279"/>
      <c r="D10" s="279"/>
      <c r="E10" s="279"/>
      <c r="F10" s="279"/>
      <c r="G10" s="279"/>
      <c r="H10" s="279"/>
      <c r="I10" s="139">
        <f>1КМП!L36+1КМП!M36</f>
        <v>0</v>
      </c>
      <c r="J10" s="40" t="s">
        <v>101</v>
      </c>
    </row>
    <row r="11" spans="1:10" ht="15">
      <c r="A11" s="287" t="s">
        <v>111</v>
      </c>
      <c r="B11" s="279" t="s">
        <v>125</v>
      </c>
      <c r="C11" s="279"/>
      <c r="D11" s="279"/>
      <c r="E11" s="279"/>
      <c r="F11" s="279"/>
      <c r="G11" s="279"/>
      <c r="H11" s="279"/>
      <c r="I11" s="39"/>
      <c r="J11" s="40"/>
    </row>
    <row r="12" spans="1:10" ht="15">
      <c r="A12" s="288"/>
      <c r="B12" s="279" t="s">
        <v>187</v>
      </c>
      <c r="C12" s="279"/>
      <c r="D12" s="279"/>
      <c r="E12" s="279"/>
      <c r="F12" s="279"/>
      <c r="G12" s="279"/>
      <c r="H12" s="279"/>
      <c r="I12" s="139">
        <f>1КМП!R36</f>
        <v>0</v>
      </c>
      <c r="J12" s="40" t="s">
        <v>101</v>
      </c>
    </row>
    <row r="13" spans="1:10" ht="15">
      <c r="A13" s="288"/>
      <c r="B13" s="279" t="s">
        <v>185</v>
      </c>
      <c r="C13" s="279"/>
      <c r="D13" s="279"/>
      <c r="E13" s="279"/>
      <c r="F13" s="279"/>
      <c r="G13" s="279"/>
      <c r="H13" s="279"/>
      <c r="I13" s="139">
        <f>1КМП!D36-1КМП!R36-1КМП!S36</f>
        <v>0</v>
      </c>
      <c r="J13" s="40" t="s">
        <v>101</v>
      </c>
    </row>
    <row r="14" spans="1:10" ht="30" customHeight="1">
      <c r="A14" s="289"/>
      <c r="B14" s="279" t="s">
        <v>188</v>
      </c>
      <c r="C14" s="279"/>
      <c r="D14" s="279"/>
      <c r="E14" s="279"/>
      <c r="F14" s="279"/>
      <c r="G14" s="279"/>
      <c r="H14" s="279"/>
      <c r="I14" s="139">
        <f>1КМП!S36</f>
        <v>0</v>
      </c>
      <c r="J14" s="40" t="s">
        <v>101</v>
      </c>
    </row>
    <row r="15" spans="1:10" ht="15">
      <c r="A15" s="215" t="s">
        <v>126</v>
      </c>
      <c r="B15" s="279" t="s">
        <v>127</v>
      </c>
      <c r="C15" s="279"/>
      <c r="D15" s="279"/>
      <c r="E15" s="279"/>
      <c r="F15" s="279"/>
      <c r="G15" s="279"/>
      <c r="H15" s="279"/>
      <c r="I15" s="39"/>
      <c r="J15" s="40"/>
    </row>
    <row r="16" spans="1:10" ht="15">
      <c r="A16" s="215"/>
      <c r="B16" s="279" t="s">
        <v>189</v>
      </c>
      <c r="C16" s="279"/>
      <c r="D16" s="279"/>
      <c r="E16" s="279"/>
      <c r="F16" s="279"/>
      <c r="G16" s="279"/>
      <c r="H16" s="279"/>
      <c r="I16" s="139">
        <f>1КМП!I36</f>
        <v>0</v>
      </c>
      <c r="J16" s="40" t="s">
        <v>101</v>
      </c>
    </row>
    <row r="17" spans="1:10" ht="15">
      <c r="A17" s="215"/>
      <c r="B17" s="279" t="s">
        <v>190</v>
      </c>
      <c r="C17" s="279"/>
      <c r="D17" s="279"/>
      <c r="E17" s="279"/>
      <c r="F17" s="279"/>
      <c r="G17" s="279"/>
      <c r="H17" s="279"/>
      <c r="I17" s="139">
        <f>1КМП!J36</f>
        <v>0</v>
      </c>
      <c r="J17" s="40" t="s">
        <v>101</v>
      </c>
    </row>
    <row r="18" spans="1:10" ht="73.5" customHeight="1">
      <c r="A18" s="40" t="s">
        <v>128</v>
      </c>
      <c r="B18" s="279" t="s">
        <v>216</v>
      </c>
      <c r="C18" s="279"/>
      <c r="D18" s="279"/>
      <c r="E18" s="279"/>
      <c r="F18" s="279"/>
      <c r="G18" s="279"/>
      <c r="H18" s="279"/>
      <c r="I18" s="139">
        <f>Приложение3!F14</f>
        <v>0</v>
      </c>
      <c r="J18" s="40" t="s">
        <v>101</v>
      </c>
    </row>
    <row r="19" spans="2:9" ht="15" hidden="1">
      <c r="B19" s="286"/>
      <c r="C19" s="286"/>
      <c r="D19" s="286"/>
      <c r="E19" s="286"/>
      <c r="F19" s="286"/>
      <c r="G19" s="286"/>
      <c r="H19" s="286"/>
      <c r="I19" s="140"/>
    </row>
    <row r="20" spans="1:10" ht="32.25" customHeight="1">
      <c r="A20" s="40" t="s">
        <v>130</v>
      </c>
      <c r="B20" s="285" t="s">
        <v>192</v>
      </c>
      <c r="C20" s="285"/>
      <c r="D20" s="285"/>
      <c r="E20" s="285"/>
      <c r="F20" s="285"/>
      <c r="G20" s="285"/>
      <c r="H20" s="285"/>
      <c r="I20" s="141">
        <f>1КМП!T36</f>
        <v>0</v>
      </c>
      <c r="J20" s="40" t="s">
        <v>101</v>
      </c>
    </row>
    <row r="21" spans="1:10" ht="27.75" customHeight="1">
      <c r="A21" s="40" t="s">
        <v>131</v>
      </c>
      <c r="B21" s="285" t="s">
        <v>193</v>
      </c>
      <c r="C21" s="285"/>
      <c r="D21" s="285"/>
      <c r="E21" s="285"/>
      <c r="F21" s="285"/>
      <c r="G21" s="285"/>
      <c r="H21" s="285"/>
      <c r="I21" s="141">
        <f>1КМП!U36</f>
        <v>0</v>
      </c>
      <c r="J21" s="40" t="s">
        <v>101</v>
      </c>
    </row>
    <row r="22" spans="1:10" ht="35.25" customHeight="1">
      <c r="A22" s="40" t="s">
        <v>132</v>
      </c>
      <c r="B22" s="285" t="s">
        <v>194</v>
      </c>
      <c r="C22" s="285"/>
      <c r="D22" s="285"/>
      <c r="E22" s="285"/>
      <c r="F22" s="285"/>
      <c r="G22" s="285"/>
      <c r="H22" s="285"/>
      <c r="I22" s="141">
        <f>1КМП!V36</f>
        <v>0</v>
      </c>
      <c r="J22" s="40" t="s">
        <v>101</v>
      </c>
    </row>
    <row r="23" spans="1:10" ht="29.25" customHeight="1">
      <c r="A23" s="40" t="s">
        <v>133</v>
      </c>
      <c r="B23" s="285" t="s">
        <v>191</v>
      </c>
      <c r="C23" s="285"/>
      <c r="D23" s="285"/>
      <c r="E23" s="285"/>
      <c r="F23" s="285"/>
      <c r="G23" s="285"/>
      <c r="H23" s="285"/>
      <c r="I23" s="93"/>
      <c r="J23" s="40" t="s">
        <v>101</v>
      </c>
    </row>
    <row r="24" spans="1:10" ht="15">
      <c r="A24" s="99"/>
      <c r="B24" s="99"/>
      <c r="C24" s="99"/>
      <c r="D24" s="99"/>
      <c r="E24" s="99"/>
      <c r="F24" s="99"/>
      <c r="G24" s="99"/>
      <c r="H24" s="99"/>
      <c r="I24" s="95"/>
      <c r="J24" s="99"/>
    </row>
    <row r="25" spans="1:10" ht="15">
      <c r="A25" s="99"/>
      <c r="B25" s="99"/>
      <c r="C25" s="99"/>
      <c r="D25" s="99"/>
      <c r="E25" s="99"/>
      <c r="F25" s="99"/>
      <c r="G25" s="99"/>
      <c r="H25" s="99"/>
      <c r="I25" s="95"/>
      <c r="J25" s="99"/>
    </row>
    <row r="26" spans="1:10" ht="15">
      <c r="A26" s="99" t="s">
        <v>117</v>
      </c>
      <c r="B26" s="99"/>
      <c r="C26" s="99"/>
      <c r="D26" s="99"/>
      <c r="E26" s="277"/>
      <c r="F26" s="277"/>
      <c r="G26" s="99"/>
      <c r="H26" s="277"/>
      <c r="I26" s="277"/>
      <c r="J26" s="277"/>
    </row>
    <row r="27" spans="1:10" ht="15">
      <c r="A27" s="99"/>
      <c r="B27" s="99"/>
      <c r="C27" s="99"/>
      <c r="D27" s="99"/>
      <c r="E27" s="278" t="s">
        <v>68</v>
      </c>
      <c r="F27" s="278"/>
      <c r="G27" s="138"/>
      <c r="H27" s="278" t="s">
        <v>118</v>
      </c>
      <c r="I27" s="278"/>
      <c r="J27" s="278"/>
    </row>
    <row r="28" spans="1:10" ht="15">
      <c r="A28" s="99"/>
      <c r="B28" s="99"/>
      <c r="C28" s="99"/>
      <c r="D28" s="99"/>
      <c r="E28" s="99"/>
      <c r="F28" s="99"/>
      <c r="G28" s="95" t="s">
        <v>119</v>
      </c>
      <c r="H28" s="99"/>
      <c r="I28" s="95"/>
      <c r="J28" s="99"/>
    </row>
    <row r="29" spans="1:10" ht="15">
      <c r="A29" s="99"/>
      <c r="B29" s="99"/>
      <c r="C29" s="99"/>
      <c r="D29" s="99"/>
      <c r="E29" s="99"/>
      <c r="F29" s="99"/>
      <c r="G29" s="99"/>
      <c r="H29" s="99"/>
      <c r="I29" s="95"/>
      <c r="J29" s="99"/>
    </row>
    <row r="30" spans="1:10" ht="15" customHeight="1">
      <c r="A30" s="291" t="s">
        <v>120</v>
      </c>
      <c r="B30" s="291"/>
      <c r="C30" s="291"/>
      <c r="D30" s="291"/>
      <c r="E30" s="277"/>
      <c r="F30" s="277"/>
      <c r="G30" s="99"/>
      <c r="H30" s="277"/>
      <c r="I30" s="277"/>
      <c r="J30" s="277"/>
    </row>
    <row r="31" spans="1:10" ht="15">
      <c r="A31" s="291"/>
      <c r="B31" s="291"/>
      <c r="C31" s="291"/>
      <c r="D31" s="291"/>
      <c r="E31" s="278" t="s">
        <v>68</v>
      </c>
      <c r="F31" s="278"/>
      <c r="G31" s="138"/>
      <c r="H31" s="278" t="s">
        <v>118</v>
      </c>
      <c r="I31" s="278"/>
      <c r="J31" s="278"/>
    </row>
    <row r="32" spans="1:10" ht="15">
      <c r="A32" s="99"/>
      <c r="B32" s="99"/>
      <c r="C32" s="99"/>
      <c r="D32" s="99"/>
      <c r="E32" s="99"/>
      <c r="F32" s="99"/>
      <c r="G32" s="99"/>
      <c r="H32" s="99"/>
      <c r="I32" s="95"/>
      <c r="J32" s="99"/>
    </row>
    <row r="34" spans="1:10" ht="15">
      <c r="A34" s="89"/>
      <c r="B34" s="286" t="s">
        <v>113</v>
      </c>
      <c r="C34" s="286"/>
      <c r="D34" s="286"/>
      <c r="E34" s="286"/>
      <c r="F34" s="286"/>
      <c r="G34" s="286"/>
      <c r="H34" s="286"/>
      <c r="I34" s="142">
        <f>IF(I9&lt;&gt;I12+I13+I14,"1&lt;&gt;Сумм(3) ","")&amp;IF(I9&lt;I16+I17," 4&lt;1 ","")</f>
      </c>
      <c r="J34" s="143"/>
    </row>
    <row r="35" spans="1:10" ht="15">
      <c r="A35" s="91"/>
      <c r="B35" s="286"/>
      <c r="C35" s="286"/>
      <c r="D35" s="286"/>
      <c r="E35" s="286"/>
      <c r="F35" s="286"/>
      <c r="G35" s="286"/>
      <c r="H35" s="286"/>
      <c r="I35" s="140"/>
      <c r="J35" s="144"/>
    </row>
    <row r="36" spans="2:10" ht="15">
      <c r="B36" s="6"/>
      <c r="C36" s="6"/>
      <c r="D36" s="6"/>
      <c r="E36" s="6"/>
      <c r="F36" s="6"/>
      <c r="G36" s="6"/>
      <c r="H36" s="6"/>
      <c r="I36" s="145"/>
      <c r="J36" s="144"/>
    </row>
    <row r="37" spans="1:10" ht="15">
      <c r="A37" s="89"/>
      <c r="B37" s="290" t="s">
        <v>113</v>
      </c>
      <c r="C37" s="290"/>
      <c r="D37" s="290"/>
      <c r="E37" s="290"/>
      <c r="F37" s="290"/>
      <c r="G37" s="290"/>
      <c r="H37" s="290"/>
      <c r="I37" s="146">
        <f>IF(I20&lt;I21," 6&lt;7 ","")&amp;IF(I22&lt;I23," 8&lt;9 ","")</f>
      </c>
      <c r="J37" s="143"/>
    </row>
  </sheetData>
  <sheetProtection/>
  <mergeCells count="34">
    <mergeCell ref="B34:H35"/>
    <mergeCell ref="B37:H37"/>
    <mergeCell ref="A30:D31"/>
    <mergeCell ref="A1:H1"/>
    <mergeCell ref="I1:J1"/>
    <mergeCell ref="A2:J2"/>
    <mergeCell ref="A3:J3"/>
    <mergeCell ref="A4:J4"/>
    <mergeCell ref="A6:J6"/>
    <mergeCell ref="B9:H9"/>
    <mergeCell ref="B10:H10"/>
    <mergeCell ref="A11:A14"/>
    <mergeCell ref="B11:H11"/>
    <mergeCell ref="B12:H12"/>
    <mergeCell ref="B13:H13"/>
    <mergeCell ref="B14:H14"/>
    <mergeCell ref="A15:A17"/>
    <mergeCell ref="B15:H15"/>
    <mergeCell ref="B16:H16"/>
    <mergeCell ref="B17:H17"/>
    <mergeCell ref="B18:H18"/>
    <mergeCell ref="B19:H19"/>
    <mergeCell ref="B20:H20"/>
    <mergeCell ref="B21:H21"/>
    <mergeCell ref="B22:H22"/>
    <mergeCell ref="B23:H23"/>
    <mergeCell ref="E26:F26"/>
    <mergeCell ref="H26:J26"/>
    <mergeCell ref="E27:F27"/>
    <mergeCell ref="H27:J27"/>
    <mergeCell ref="E30:F30"/>
    <mergeCell ref="H30:J30"/>
    <mergeCell ref="E31:F31"/>
    <mergeCell ref="H31:J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5"/>
  <sheetViews>
    <sheetView zoomScalePageLayoutView="0" workbookViewId="0" topLeftCell="A1">
      <selection activeCell="H1" sqref="H1"/>
    </sheetView>
  </sheetViews>
  <sheetFormatPr defaultColWidth="9.140625" defaultRowHeight="15"/>
  <cols>
    <col min="1" max="1" width="9.421875" style="0" customWidth="1"/>
    <col min="5" max="5" width="10.00390625" style="0" customWidth="1"/>
    <col min="6" max="6" width="13.00390625" style="0" customWidth="1"/>
    <col min="7" max="7" width="8.421875" style="0" customWidth="1"/>
    <col min="8" max="8" width="17.28125" style="0" customWidth="1"/>
    <col min="9" max="9" width="14.8515625" style="148" customWidth="1"/>
  </cols>
  <sheetData>
    <row r="1" spans="1:9" ht="15">
      <c r="A1" s="300" t="s">
        <v>134</v>
      </c>
      <c r="B1" s="300"/>
      <c r="C1" s="300"/>
      <c r="D1" s="300"/>
      <c r="E1" s="300"/>
      <c r="F1" s="300"/>
      <c r="G1" s="300"/>
      <c r="H1" s="327" t="s">
        <v>135</v>
      </c>
      <c r="I1" s="140"/>
    </row>
    <row r="2" spans="1:9" ht="15">
      <c r="A2" s="300" t="s">
        <v>136</v>
      </c>
      <c r="B2" s="300"/>
      <c r="C2" s="300"/>
      <c r="D2" s="300"/>
      <c r="E2" s="300"/>
      <c r="F2" s="300"/>
      <c r="G2" s="300"/>
      <c r="H2" s="300"/>
      <c r="I2" s="140"/>
    </row>
    <row r="3" spans="1:9" ht="15">
      <c r="A3" s="270"/>
      <c r="B3" s="270"/>
      <c r="C3" s="270"/>
      <c r="D3" s="270"/>
      <c r="E3" s="270"/>
      <c r="F3" s="270"/>
      <c r="G3" s="270"/>
      <c r="H3" s="270"/>
      <c r="I3" s="147"/>
    </row>
    <row r="4" spans="1:9" ht="15">
      <c r="A4" s="301" t="s">
        <v>96</v>
      </c>
      <c r="B4" s="301"/>
      <c r="C4" s="301"/>
      <c r="D4" s="301"/>
      <c r="E4" s="301"/>
      <c r="F4" s="301"/>
      <c r="G4" s="301"/>
      <c r="H4" s="301"/>
      <c r="I4" s="147"/>
    </row>
    <row r="5" spans="1:8" ht="15">
      <c r="A5" s="300" t="s">
        <v>241</v>
      </c>
      <c r="B5" s="300"/>
      <c r="C5" s="300"/>
      <c r="D5" s="300"/>
      <c r="E5" s="300"/>
      <c r="F5" s="300"/>
      <c r="G5" s="300"/>
      <c r="H5" s="300"/>
    </row>
    <row r="6" spans="1:8" ht="15">
      <c r="A6" s="99"/>
      <c r="B6" s="99"/>
      <c r="C6" s="99"/>
      <c r="D6" s="99"/>
      <c r="E6" s="99"/>
      <c r="F6" s="99"/>
      <c r="G6" s="99"/>
      <c r="H6" s="99"/>
    </row>
    <row r="7" spans="1:8" ht="15">
      <c r="A7" s="99"/>
      <c r="B7" s="99"/>
      <c r="C7" s="99"/>
      <c r="D7" s="99"/>
      <c r="E7" s="99"/>
      <c r="F7" s="99"/>
      <c r="G7" s="99"/>
      <c r="H7" s="99"/>
    </row>
    <row r="8" spans="1:8" ht="15">
      <c r="A8" s="302" t="s">
        <v>20</v>
      </c>
      <c r="B8" s="302" t="s">
        <v>137</v>
      </c>
      <c r="C8" s="302"/>
      <c r="D8" s="302"/>
      <c r="E8" s="302"/>
      <c r="F8" s="302" t="s">
        <v>138</v>
      </c>
      <c r="G8" s="302" t="s">
        <v>139</v>
      </c>
      <c r="H8" s="302"/>
    </row>
    <row r="9" spans="1:9" ht="51">
      <c r="A9" s="302"/>
      <c r="B9" s="302"/>
      <c r="C9" s="302"/>
      <c r="D9" s="302"/>
      <c r="E9" s="302"/>
      <c r="F9" s="302"/>
      <c r="G9" s="46" t="s">
        <v>29</v>
      </c>
      <c r="H9" s="46" t="s">
        <v>140</v>
      </c>
      <c r="I9" s="148" t="s">
        <v>113</v>
      </c>
    </row>
    <row r="10" spans="1:9" ht="18.75" customHeight="1">
      <c r="A10" s="38" t="s">
        <v>99</v>
      </c>
      <c r="B10" s="299" t="s">
        <v>219</v>
      </c>
      <c r="C10" s="299"/>
      <c r="D10" s="299"/>
      <c r="E10" s="299"/>
      <c r="F10" s="86"/>
      <c r="G10" s="45"/>
      <c r="H10" s="45"/>
      <c r="I10" s="148">
        <f>IF(G10&lt;H10,"G&lt;H","")</f>
      </c>
    </row>
    <row r="11" spans="1:9" ht="42.75" customHeight="1">
      <c r="A11" s="38" t="s">
        <v>107</v>
      </c>
      <c r="B11" s="299" t="s">
        <v>220</v>
      </c>
      <c r="C11" s="299"/>
      <c r="D11" s="299"/>
      <c r="E11" s="299"/>
      <c r="F11" s="150">
        <f>1КМП!D36</f>
        <v>0</v>
      </c>
      <c r="G11" s="45"/>
      <c r="H11" s="45"/>
      <c r="I11" s="148">
        <f aca="true" t="shared" si="0" ref="I11:I26">IF(G11&lt;H11,"G&lt;H","")</f>
      </c>
    </row>
    <row r="12" spans="1:8" ht="15">
      <c r="A12" s="38" t="s">
        <v>111</v>
      </c>
      <c r="B12" s="299" t="s">
        <v>142</v>
      </c>
      <c r="C12" s="299"/>
      <c r="D12" s="299"/>
      <c r="E12" s="299"/>
      <c r="F12" s="150">
        <f>F10-F11</f>
        <v>0</v>
      </c>
      <c r="G12" s="150">
        <f>G10-G11</f>
        <v>0</v>
      </c>
      <c r="H12" s="150">
        <f>H10-H11</f>
        <v>0</v>
      </c>
    </row>
    <row r="13" spans="1:9" ht="42.75" customHeight="1">
      <c r="A13" s="282" t="s">
        <v>126</v>
      </c>
      <c r="B13" s="296" t="s">
        <v>230</v>
      </c>
      <c r="C13" s="296"/>
      <c r="D13" s="296"/>
      <c r="E13" s="296"/>
      <c r="F13" s="150">
        <f>F14+F15+F16+F17+F18+F19+F20</f>
        <v>0</v>
      </c>
      <c r="G13" s="150">
        <f>G14+G15+G16+G17+G18+G19+G20</f>
        <v>0</v>
      </c>
      <c r="H13" s="150">
        <f>H14+H15+H16+H17+H18+H19+H20</f>
        <v>0</v>
      </c>
      <c r="I13" s="148">
        <f t="shared" si="0"/>
      </c>
    </row>
    <row r="14" spans="1:9" ht="15">
      <c r="A14" s="282"/>
      <c r="B14" s="297" t="s">
        <v>143</v>
      </c>
      <c r="C14" s="297"/>
      <c r="D14" s="297"/>
      <c r="E14" s="297"/>
      <c r="F14" s="75"/>
      <c r="G14" s="45"/>
      <c r="H14" s="45"/>
      <c r="I14" s="148">
        <f t="shared" si="0"/>
      </c>
    </row>
    <row r="15" spans="1:9" ht="15">
      <c r="A15" s="282"/>
      <c r="B15" s="297" t="s">
        <v>144</v>
      </c>
      <c r="C15" s="297"/>
      <c r="D15" s="297"/>
      <c r="E15" s="297"/>
      <c r="F15" s="45"/>
      <c r="G15" s="45"/>
      <c r="H15" s="45"/>
      <c r="I15" s="148">
        <f t="shared" si="0"/>
      </c>
    </row>
    <row r="16" spans="1:9" ht="15">
      <c r="A16" s="282"/>
      <c r="B16" s="297" t="s">
        <v>145</v>
      </c>
      <c r="C16" s="297"/>
      <c r="D16" s="297"/>
      <c r="E16" s="297"/>
      <c r="F16" s="45"/>
      <c r="G16" s="45"/>
      <c r="H16" s="45"/>
      <c r="I16" s="148">
        <f t="shared" si="0"/>
      </c>
    </row>
    <row r="17" spans="1:9" ht="15">
      <c r="A17" s="282"/>
      <c r="B17" s="297" t="s">
        <v>146</v>
      </c>
      <c r="C17" s="297"/>
      <c r="D17" s="297"/>
      <c r="E17" s="297"/>
      <c r="F17" s="45"/>
      <c r="G17" s="45"/>
      <c r="H17" s="45"/>
      <c r="I17" s="148">
        <f t="shared" si="0"/>
      </c>
    </row>
    <row r="18" spans="1:9" ht="29.25" customHeight="1">
      <c r="A18" s="282"/>
      <c r="B18" s="297" t="s">
        <v>147</v>
      </c>
      <c r="C18" s="297"/>
      <c r="D18" s="297"/>
      <c r="E18" s="297"/>
      <c r="F18" s="45"/>
      <c r="G18" s="45"/>
      <c r="H18" s="45"/>
      <c r="I18" s="148">
        <f t="shared" si="0"/>
      </c>
    </row>
    <row r="19" spans="1:9" ht="15">
      <c r="A19" s="282"/>
      <c r="B19" s="297" t="s">
        <v>148</v>
      </c>
      <c r="C19" s="297"/>
      <c r="D19" s="297"/>
      <c r="E19" s="297"/>
      <c r="F19" s="45"/>
      <c r="G19" s="45"/>
      <c r="H19" s="45"/>
      <c r="I19" s="148">
        <f t="shared" si="0"/>
      </c>
    </row>
    <row r="20" spans="1:9" ht="15">
      <c r="A20" s="282"/>
      <c r="B20" s="297" t="s">
        <v>149</v>
      </c>
      <c r="C20" s="297"/>
      <c r="D20" s="297"/>
      <c r="E20" s="297"/>
      <c r="F20" s="45"/>
      <c r="G20" s="45"/>
      <c r="H20" s="45"/>
      <c r="I20" s="148">
        <f t="shared" si="0"/>
      </c>
    </row>
    <row r="21" spans="1:9" ht="53.25" customHeight="1">
      <c r="A21" s="38" t="s">
        <v>128</v>
      </c>
      <c r="B21" s="296" t="s">
        <v>221</v>
      </c>
      <c r="C21" s="296"/>
      <c r="D21" s="296"/>
      <c r="E21" s="296"/>
      <c r="F21" s="150">
        <f>F11+F13</f>
        <v>0</v>
      </c>
      <c r="G21" s="150">
        <f>G11+G13</f>
        <v>0</v>
      </c>
      <c r="H21" s="150">
        <f>H11+H13</f>
        <v>0</v>
      </c>
      <c r="I21" s="148">
        <f t="shared" si="0"/>
      </c>
    </row>
    <row r="22" spans="1:9" ht="43.5" customHeight="1">
      <c r="A22" s="298" t="s">
        <v>130</v>
      </c>
      <c r="B22" s="296" t="s">
        <v>231</v>
      </c>
      <c r="C22" s="296"/>
      <c r="D22" s="296"/>
      <c r="E22" s="296"/>
      <c r="F22" s="86"/>
      <c r="G22" s="86"/>
      <c r="H22" s="86"/>
      <c r="I22" s="148">
        <f t="shared" si="0"/>
      </c>
    </row>
    <row r="23" spans="1:9" ht="26.25" customHeight="1">
      <c r="A23" s="298"/>
      <c r="B23" s="297" t="s">
        <v>150</v>
      </c>
      <c r="C23" s="297"/>
      <c r="D23" s="297"/>
      <c r="E23" s="297"/>
      <c r="F23" s="45"/>
      <c r="G23" s="45"/>
      <c r="H23" s="45"/>
      <c r="I23" s="148">
        <f t="shared" si="0"/>
      </c>
    </row>
    <row r="24" spans="1:9" ht="15">
      <c r="A24" s="298"/>
      <c r="B24" s="297" t="s">
        <v>151</v>
      </c>
      <c r="C24" s="297"/>
      <c r="D24" s="297"/>
      <c r="E24" s="297"/>
      <c r="F24" s="45"/>
      <c r="G24" s="45"/>
      <c r="H24" s="45"/>
      <c r="I24" s="148">
        <f t="shared" si="0"/>
      </c>
    </row>
    <row r="25" spans="1:9" ht="25.5" customHeight="1">
      <c r="A25" s="38" t="s">
        <v>131</v>
      </c>
      <c r="B25" s="296" t="s">
        <v>152</v>
      </c>
      <c r="C25" s="296"/>
      <c r="D25" s="296"/>
      <c r="E25" s="296"/>
      <c r="F25" s="45"/>
      <c r="G25" s="45"/>
      <c r="H25" s="45"/>
      <c r="I25" s="148">
        <f t="shared" si="0"/>
      </c>
    </row>
    <row r="26" spans="1:9" ht="26.25" customHeight="1">
      <c r="A26" s="38" t="s">
        <v>132</v>
      </c>
      <c r="B26" s="296" t="s">
        <v>153</v>
      </c>
      <c r="C26" s="296"/>
      <c r="D26" s="296"/>
      <c r="E26" s="296"/>
      <c r="F26" s="45"/>
      <c r="G26" s="45"/>
      <c r="H26" s="45"/>
      <c r="I26" s="148">
        <f t="shared" si="0"/>
      </c>
    </row>
    <row r="27" spans="1:8" ht="15">
      <c r="A27" s="99"/>
      <c r="B27" s="99"/>
      <c r="C27" s="99"/>
      <c r="D27" s="99"/>
      <c r="E27" s="99"/>
      <c r="F27" s="99"/>
      <c r="G27" s="99"/>
      <c r="H27" s="99"/>
    </row>
    <row r="28" spans="1:8" ht="15">
      <c r="A28" s="99"/>
      <c r="B28" s="99"/>
      <c r="C28" s="99"/>
      <c r="D28" s="99"/>
      <c r="E28" s="99"/>
      <c r="F28" s="99"/>
      <c r="G28" s="99"/>
      <c r="H28" s="99"/>
    </row>
    <row r="29" spans="1:8" ht="15">
      <c r="A29" s="99" t="s">
        <v>117</v>
      </c>
      <c r="B29" s="99"/>
      <c r="C29" s="277"/>
      <c r="D29" s="277"/>
      <c r="E29" s="99"/>
      <c r="F29" s="277"/>
      <c r="G29" s="277"/>
      <c r="H29" s="277"/>
    </row>
    <row r="30" spans="1:8" ht="15">
      <c r="A30" s="99"/>
      <c r="B30" s="99"/>
      <c r="C30" s="278" t="s">
        <v>68</v>
      </c>
      <c r="D30" s="278"/>
      <c r="E30" s="99"/>
      <c r="F30" s="278" t="s">
        <v>118</v>
      </c>
      <c r="G30" s="278"/>
      <c r="H30" s="278"/>
    </row>
    <row r="31" spans="1:8" ht="15">
      <c r="A31" s="99"/>
      <c r="B31" s="99"/>
      <c r="C31" s="99"/>
      <c r="D31" s="99"/>
      <c r="E31" s="95" t="s">
        <v>119</v>
      </c>
      <c r="F31" s="99"/>
      <c r="G31" s="99"/>
      <c r="H31" s="99"/>
    </row>
    <row r="32" spans="1:8" ht="15">
      <c r="A32" s="99"/>
      <c r="B32" s="99"/>
      <c r="C32" s="99"/>
      <c r="D32" s="99"/>
      <c r="E32" s="99"/>
      <c r="F32" s="99"/>
      <c r="G32" s="99"/>
      <c r="H32" s="99"/>
    </row>
    <row r="33" spans="1:8" ht="12" customHeight="1">
      <c r="A33" s="293" t="s">
        <v>120</v>
      </c>
      <c r="B33" s="293"/>
      <c r="C33" s="294"/>
      <c r="D33" s="294"/>
      <c r="E33" s="149"/>
      <c r="F33" s="277"/>
      <c r="G33" s="277"/>
      <c r="H33" s="277"/>
    </row>
    <row r="34" spans="1:8" ht="17.25" customHeight="1">
      <c r="A34" s="293"/>
      <c r="B34" s="293"/>
      <c r="C34" s="295" t="s">
        <v>68</v>
      </c>
      <c r="D34" s="295"/>
      <c r="E34" s="149"/>
      <c r="F34" s="278" t="s">
        <v>118</v>
      </c>
      <c r="G34" s="278"/>
      <c r="H34" s="278"/>
    </row>
    <row r="35" spans="1:8" ht="26.25" customHeight="1">
      <c r="A35" s="47"/>
      <c r="B35" s="292" t="s">
        <v>113</v>
      </c>
      <c r="C35" s="292"/>
      <c r="D35" s="292"/>
      <c r="E35" s="292"/>
      <c r="F35" s="142">
        <f>IF(F13&lt;&gt;SUM(F14:F20)," Гр 4 ","")&amp;IF(F22&lt;&gt;F23+F24," Гр 6 ","")</f>
      </c>
      <c r="G35" s="142">
        <f>IF(G13&lt;&gt;SUM(G14:G20)," Гр 4 ","")&amp;IF(G22&lt;&gt;G23+G24," Гр 6 ","")</f>
      </c>
      <c r="H35" s="142">
        <f>IF(H13&lt;&gt;SUM(H14:H20)," Гр 4 ","")&amp;IF(H22&lt;&gt;H23+H24," Гр 6 ","")</f>
      </c>
    </row>
  </sheetData>
  <sheetProtection password="CF46" sheet="1" formatCells="0" formatColumns="0" formatRows="0" insertColumns="0" insertRows="0" insertHyperlinks="0" deleteColumns="0" deleteRows="0" sort="0" autoFilter="0" pivotTables="0"/>
  <mergeCells count="38">
    <mergeCell ref="A1:G1"/>
    <mergeCell ref="A2:H2"/>
    <mergeCell ref="A3:H3"/>
    <mergeCell ref="A4:H4"/>
    <mergeCell ref="A5:H5"/>
    <mergeCell ref="A8:A9"/>
    <mergeCell ref="B8:E9"/>
    <mergeCell ref="F8:F9"/>
    <mergeCell ref="G8:H8"/>
    <mergeCell ref="A22:A24"/>
    <mergeCell ref="B22:E22"/>
    <mergeCell ref="B23:E23"/>
    <mergeCell ref="B24:E24"/>
    <mergeCell ref="B10:E10"/>
    <mergeCell ref="B11:E11"/>
    <mergeCell ref="B12:E12"/>
    <mergeCell ref="A13:A20"/>
    <mergeCell ref="B13:E13"/>
    <mergeCell ref="B14:E14"/>
    <mergeCell ref="B25:E25"/>
    <mergeCell ref="B26:E26"/>
    <mergeCell ref="C30:D30"/>
    <mergeCell ref="B15:E15"/>
    <mergeCell ref="B16:E16"/>
    <mergeCell ref="B17:E17"/>
    <mergeCell ref="B18:E18"/>
    <mergeCell ref="B19:E19"/>
    <mergeCell ref="B20:E20"/>
    <mergeCell ref="B21:E21"/>
    <mergeCell ref="B35:E35"/>
    <mergeCell ref="C29:D29"/>
    <mergeCell ref="F29:H29"/>
    <mergeCell ref="A33:B34"/>
    <mergeCell ref="C33:D33"/>
    <mergeCell ref="F33:H33"/>
    <mergeCell ref="C34:D34"/>
    <mergeCell ref="F34:H34"/>
    <mergeCell ref="F30:H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1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124.140625" style="49" customWidth="1"/>
    <col min="2" max="16384" width="9.140625" style="49" customWidth="1"/>
  </cols>
  <sheetData>
    <row r="1" ht="27" customHeight="1">
      <c r="A1" s="59" t="s">
        <v>218</v>
      </c>
    </row>
    <row r="2" ht="20.25">
      <c r="A2" s="54" t="s">
        <v>160</v>
      </c>
    </row>
    <row r="3" ht="20.25">
      <c r="A3" s="54" t="s">
        <v>162</v>
      </c>
    </row>
    <row r="4" ht="15.75">
      <c r="A4" s="55"/>
    </row>
    <row r="5" ht="15.75">
      <c r="A5" s="56" t="s">
        <v>163</v>
      </c>
    </row>
    <row r="6" s="57" customFormat="1" ht="47.25">
      <c r="A6" s="58" t="s">
        <v>164</v>
      </c>
    </row>
    <row r="7" s="57" customFormat="1" ht="65.25" customHeight="1">
      <c r="A7" s="58" t="s">
        <v>165</v>
      </c>
    </row>
    <row r="8" s="57" customFormat="1" ht="15.75">
      <c r="A8" s="58" t="s">
        <v>166</v>
      </c>
    </row>
    <row r="9" ht="31.5">
      <c r="A9" s="56" t="s">
        <v>167</v>
      </c>
    </row>
    <row r="10" ht="47.25">
      <c r="A10" s="60" t="s">
        <v>168</v>
      </c>
    </row>
    <row r="11" ht="47.25">
      <c r="A11" s="56" t="s">
        <v>169</v>
      </c>
    </row>
    <row r="12" ht="37.5" customHeight="1">
      <c r="A12" s="56" t="s">
        <v>170</v>
      </c>
    </row>
    <row r="13" ht="15.75">
      <c r="A13" s="56" t="s">
        <v>171</v>
      </c>
    </row>
    <row r="14" ht="15.75">
      <c r="A14" s="55" t="s">
        <v>172</v>
      </c>
    </row>
    <row r="15" ht="15.75">
      <c r="A15" s="55"/>
    </row>
    <row r="16" s="62" customFormat="1" ht="15.75">
      <c r="A16" s="61" t="s">
        <v>173</v>
      </c>
    </row>
    <row r="17" s="62" customFormat="1" ht="15.75">
      <c r="A17" s="67" t="s">
        <v>174</v>
      </c>
    </row>
    <row r="18" s="62" customFormat="1" ht="15.75">
      <c r="A18" s="67" t="s">
        <v>175</v>
      </c>
    </row>
    <row r="19" s="62" customFormat="1" ht="15.75">
      <c r="A19" s="67" t="s">
        <v>176</v>
      </c>
    </row>
    <row r="20" s="62" customFormat="1" ht="15.75">
      <c r="A20" s="68" t="s">
        <v>177</v>
      </c>
    </row>
    <row r="21" s="62" customFormat="1" ht="31.5">
      <c r="A21" s="69" t="s">
        <v>178</v>
      </c>
    </row>
    <row r="22" ht="15.75">
      <c r="A22" s="55"/>
    </row>
    <row r="23" ht="15.75">
      <c r="A23" s="67" t="s">
        <v>179</v>
      </c>
    </row>
    <row r="24" ht="15.75">
      <c r="A24" s="55"/>
    </row>
    <row r="25" ht="15.75">
      <c r="A25" s="56" t="s">
        <v>161</v>
      </c>
    </row>
    <row r="26" ht="15.75">
      <c r="A26" s="63" t="s">
        <v>180</v>
      </c>
    </row>
    <row r="27" ht="15.75">
      <c r="A27" s="64" t="s">
        <v>181</v>
      </c>
    </row>
    <row r="28" ht="15.75">
      <c r="A28" s="65" t="s">
        <v>182</v>
      </c>
    </row>
    <row r="29" ht="15.75">
      <c r="A29" s="65" t="s">
        <v>183</v>
      </c>
    </row>
    <row r="30" ht="31.5">
      <c r="A30" s="65" t="s">
        <v>46</v>
      </c>
    </row>
    <row r="31" ht="15.75">
      <c r="A31" s="66" t="s">
        <v>184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M27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8.7109375" style="49" customWidth="1"/>
    <col min="2" max="2" width="32.8515625" style="83" customWidth="1"/>
    <col min="3" max="8" width="8.8515625" style="6" customWidth="1"/>
    <col min="9" max="11" width="9.140625" style="49" customWidth="1"/>
    <col min="12" max="12" width="4.7109375" style="49" customWidth="1"/>
    <col min="13" max="16384" width="9.140625" style="49" customWidth="1"/>
  </cols>
  <sheetData>
    <row r="2" spans="10:12" ht="15">
      <c r="J2" s="320" t="s">
        <v>122</v>
      </c>
      <c r="K2" s="320"/>
      <c r="L2" s="320"/>
    </row>
    <row r="4" spans="2:12" ht="15">
      <c r="B4" s="51" t="s">
        <v>195</v>
      </c>
      <c r="C4" s="304" t="s">
        <v>196</v>
      </c>
      <c r="D4" s="304"/>
      <c r="E4" s="304"/>
      <c r="F4" s="304"/>
      <c r="G4" s="304"/>
      <c r="H4" s="304"/>
      <c r="I4" s="304"/>
      <c r="J4" s="304"/>
      <c r="K4" s="304"/>
      <c r="L4" s="304"/>
    </row>
    <row r="5" spans="1:12" ht="51" customHeight="1">
      <c r="A5" s="84" t="s">
        <v>197</v>
      </c>
      <c r="B5" s="92" t="s">
        <v>233</v>
      </c>
      <c r="C5" s="305" t="s">
        <v>198</v>
      </c>
      <c r="D5" s="306"/>
      <c r="E5" s="306"/>
      <c r="F5" s="306"/>
      <c r="G5" s="306"/>
      <c r="H5" s="306"/>
      <c r="I5" s="306"/>
      <c r="J5" s="306"/>
      <c r="K5" s="306"/>
      <c r="L5" s="307"/>
    </row>
    <row r="6" spans="1:2" ht="15">
      <c r="A6" s="85"/>
      <c r="B6" s="77"/>
    </row>
    <row r="7" spans="1:12" ht="25.5" customHeight="1">
      <c r="A7" s="84" t="s">
        <v>199</v>
      </c>
      <c r="B7" s="78" t="s">
        <v>124</v>
      </c>
      <c r="C7" s="303" t="s">
        <v>200</v>
      </c>
      <c r="D7" s="303"/>
      <c r="E7" s="303"/>
      <c r="F7" s="303"/>
      <c r="G7" s="303"/>
      <c r="H7" s="303"/>
      <c r="I7" s="303"/>
      <c r="J7" s="303"/>
      <c r="K7" s="303"/>
      <c r="L7" s="303"/>
    </row>
    <row r="8" spans="2:12" ht="15">
      <c r="B8" s="79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2:12" ht="15">
      <c r="B9" s="79"/>
      <c r="C9" s="71"/>
      <c r="D9" s="71"/>
      <c r="E9" s="71"/>
      <c r="F9" s="71"/>
      <c r="G9" s="71"/>
      <c r="H9" s="71"/>
      <c r="I9" s="71"/>
      <c r="J9" s="71"/>
      <c r="K9" s="71"/>
      <c r="L9" s="71"/>
    </row>
    <row r="10" spans="2:12" ht="15">
      <c r="B10" s="79"/>
      <c r="C10" s="71"/>
      <c r="D10" s="71"/>
      <c r="E10" s="71"/>
      <c r="F10" s="71"/>
      <c r="G10" s="71"/>
      <c r="H10" s="71"/>
      <c r="I10" s="71"/>
      <c r="J10" s="71"/>
      <c r="K10" s="71"/>
      <c r="L10" s="71"/>
    </row>
    <row r="11" spans="1:13" ht="12.75" customHeight="1">
      <c r="A11" s="319" t="s">
        <v>201</v>
      </c>
      <c r="B11" s="318" t="s">
        <v>234</v>
      </c>
      <c r="C11" s="308" t="s">
        <v>235</v>
      </c>
      <c r="D11" s="309"/>
      <c r="E11" s="309"/>
      <c r="F11" s="309"/>
      <c r="G11" s="309"/>
      <c r="H11" s="309"/>
      <c r="I11" s="309"/>
      <c r="J11" s="309"/>
      <c r="K11" s="309"/>
      <c r="L11" s="310"/>
      <c r="M11" s="72"/>
    </row>
    <row r="12" spans="1:13" ht="13.5" customHeight="1">
      <c r="A12" s="319"/>
      <c r="B12" s="318"/>
      <c r="C12" s="311"/>
      <c r="D12" s="312"/>
      <c r="E12" s="312"/>
      <c r="F12" s="312"/>
      <c r="G12" s="312"/>
      <c r="H12" s="312"/>
      <c r="I12" s="312"/>
      <c r="J12" s="312"/>
      <c r="K12" s="312"/>
      <c r="L12" s="313"/>
      <c r="M12" s="72"/>
    </row>
    <row r="13" spans="1:13" ht="15" hidden="1">
      <c r="A13" s="319"/>
      <c r="B13" s="318"/>
      <c r="C13" s="311"/>
      <c r="D13" s="312"/>
      <c r="E13" s="312"/>
      <c r="F13" s="312"/>
      <c r="G13" s="312"/>
      <c r="H13" s="312"/>
      <c r="I13" s="312"/>
      <c r="J13" s="312"/>
      <c r="K13" s="312"/>
      <c r="L13" s="313"/>
      <c r="M13" s="72"/>
    </row>
    <row r="14" spans="1:13" ht="15" hidden="1">
      <c r="A14" s="319"/>
      <c r="B14" s="318"/>
      <c r="C14" s="311"/>
      <c r="D14" s="312"/>
      <c r="E14" s="312"/>
      <c r="F14" s="312"/>
      <c r="G14" s="312"/>
      <c r="H14" s="312"/>
      <c r="I14" s="312"/>
      <c r="J14" s="312"/>
      <c r="K14" s="312"/>
      <c r="L14" s="313"/>
      <c r="M14" s="71"/>
    </row>
    <row r="15" spans="1:13" ht="3" customHeight="1">
      <c r="A15" s="319"/>
      <c r="B15" s="318"/>
      <c r="C15" s="314"/>
      <c r="D15" s="315"/>
      <c r="E15" s="315"/>
      <c r="F15" s="315"/>
      <c r="G15" s="315"/>
      <c r="H15" s="315"/>
      <c r="I15" s="315"/>
      <c r="J15" s="315"/>
      <c r="K15" s="315"/>
      <c r="L15" s="316"/>
      <c r="M15" s="71"/>
    </row>
    <row r="16" spans="2:12" ht="15">
      <c r="B16" s="81"/>
      <c r="C16" s="71"/>
      <c r="D16" s="71"/>
      <c r="E16" s="71"/>
      <c r="F16" s="71"/>
      <c r="G16" s="71"/>
      <c r="H16" s="71"/>
      <c r="I16" s="71"/>
      <c r="J16" s="71"/>
      <c r="K16" s="71"/>
      <c r="L16" s="71"/>
    </row>
    <row r="17" spans="1:12" ht="27" customHeight="1">
      <c r="A17" s="73" t="s">
        <v>202</v>
      </c>
      <c r="B17" s="76" t="s">
        <v>203</v>
      </c>
      <c r="C17" s="303" t="s">
        <v>204</v>
      </c>
      <c r="D17" s="303"/>
      <c r="E17" s="303"/>
      <c r="F17" s="303"/>
      <c r="G17" s="303"/>
      <c r="H17" s="303"/>
      <c r="I17" s="303"/>
      <c r="J17" s="303"/>
      <c r="K17" s="303"/>
      <c r="L17" s="303"/>
    </row>
    <row r="18" spans="1:12" ht="27" customHeight="1">
      <c r="A18" s="74"/>
      <c r="B18" s="80"/>
      <c r="C18" s="71"/>
      <c r="D18" s="71"/>
      <c r="E18" s="71"/>
      <c r="F18" s="71"/>
      <c r="G18" s="71"/>
      <c r="H18" s="71"/>
      <c r="I18" s="71"/>
      <c r="J18" s="71"/>
      <c r="K18" s="71"/>
      <c r="L18" s="71"/>
    </row>
    <row r="19" spans="1:12" ht="15">
      <c r="A19" s="321" t="s">
        <v>205</v>
      </c>
      <c r="B19" s="318" t="s">
        <v>129</v>
      </c>
      <c r="C19" s="308" t="s">
        <v>206</v>
      </c>
      <c r="D19" s="309"/>
      <c r="E19" s="309"/>
      <c r="F19" s="309"/>
      <c r="G19" s="309"/>
      <c r="H19" s="309"/>
      <c r="I19" s="309"/>
      <c r="J19" s="309"/>
      <c r="K19" s="309"/>
      <c r="L19" s="310"/>
    </row>
    <row r="20" spans="1:12" ht="15">
      <c r="A20" s="321"/>
      <c r="B20" s="318"/>
      <c r="C20" s="311"/>
      <c r="D20" s="312"/>
      <c r="E20" s="312"/>
      <c r="F20" s="312"/>
      <c r="G20" s="312"/>
      <c r="H20" s="312"/>
      <c r="I20" s="312"/>
      <c r="J20" s="312"/>
      <c r="K20" s="312"/>
      <c r="L20" s="313"/>
    </row>
    <row r="21" spans="1:12" ht="15">
      <c r="A21" s="321"/>
      <c r="B21" s="318"/>
      <c r="C21" s="311"/>
      <c r="D21" s="312"/>
      <c r="E21" s="312"/>
      <c r="F21" s="312"/>
      <c r="G21" s="312"/>
      <c r="H21" s="312"/>
      <c r="I21" s="312"/>
      <c r="J21" s="312"/>
      <c r="K21" s="312"/>
      <c r="L21" s="313"/>
    </row>
    <row r="22" spans="1:12" ht="19.5" customHeight="1">
      <c r="A22" s="321"/>
      <c r="B22" s="318"/>
      <c r="C22" s="314"/>
      <c r="D22" s="315"/>
      <c r="E22" s="315"/>
      <c r="F22" s="315"/>
      <c r="G22" s="315"/>
      <c r="H22" s="315"/>
      <c r="I22" s="315"/>
      <c r="J22" s="315"/>
      <c r="K22" s="315"/>
      <c r="L22" s="316"/>
    </row>
    <row r="23" spans="2:12" ht="15">
      <c r="B23" s="79"/>
      <c r="C23" s="71"/>
      <c r="D23" s="71"/>
      <c r="E23" s="71"/>
      <c r="F23" s="71"/>
      <c r="G23" s="71"/>
      <c r="H23" s="71"/>
      <c r="I23" s="71"/>
      <c r="J23" s="71"/>
      <c r="K23" s="71"/>
      <c r="L23" s="71"/>
    </row>
    <row r="24" spans="2:12" ht="15">
      <c r="B24" s="79"/>
      <c r="C24" s="71"/>
      <c r="D24" s="71"/>
      <c r="E24" s="71"/>
      <c r="F24" s="71"/>
      <c r="G24" s="71"/>
      <c r="H24" s="71"/>
      <c r="I24" s="71"/>
      <c r="J24" s="71"/>
      <c r="K24" s="71"/>
      <c r="L24" s="71"/>
    </row>
    <row r="25" spans="1:12" ht="15">
      <c r="A25" s="50" t="s">
        <v>207</v>
      </c>
      <c r="B25" s="82" t="s">
        <v>208</v>
      </c>
      <c r="C25" s="317" t="s">
        <v>209</v>
      </c>
      <c r="D25" s="317"/>
      <c r="E25" s="317"/>
      <c r="F25" s="317"/>
      <c r="G25" s="317"/>
      <c r="H25" s="317"/>
      <c r="I25" s="317"/>
      <c r="J25" s="317"/>
      <c r="K25" s="317"/>
      <c r="L25" s="317"/>
    </row>
    <row r="26" spans="1:12" ht="15">
      <c r="A26" s="50" t="s">
        <v>210</v>
      </c>
      <c r="B26" s="82" t="s">
        <v>211</v>
      </c>
      <c r="C26" s="317" t="s">
        <v>212</v>
      </c>
      <c r="D26" s="317"/>
      <c r="E26" s="317"/>
      <c r="F26" s="317"/>
      <c r="G26" s="317"/>
      <c r="H26" s="317"/>
      <c r="I26" s="317"/>
      <c r="J26" s="317"/>
      <c r="K26" s="317"/>
      <c r="L26" s="317"/>
    </row>
    <row r="27" spans="1:12" ht="15">
      <c r="A27" s="50" t="s">
        <v>213</v>
      </c>
      <c r="B27" s="82" t="s">
        <v>214</v>
      </c>
      <c r="C27" s="317" t="s">
        <v>215</v>
      </c>
      <c r="D27" s="317"/>
      <c r="E27" s="317"/>
      <c r="F27" s="317"/>
      <c r="G27" s="317"/>
      <c r="H27" s="317"/>
      <c r="I27" s="317"/>
      <c r="J27" s="317"/>
      <c r="K27" s="317"/>
      <c r="L27" s="317"/>
    </row>
  </sheetData>
  <sheetProtection/>
  <mergeCells count="14">
    <mergeCell ref="B11:B15"/>
    <mergeCell ref="C25:L25"/>
    <mergeCell ref="A11:A15"/>
    <mergeCell ref="J2:L2"/>
    <mergeCell ref="A19:A22"/>
    <mergeCell ref="B19:B22"/>
    <mergeCell ref="C19:L22"/>
    <mergeCell ref="C7:L7"/>
    <mergeCell ref="C17:L17"/>
    <mergeCell ref="C4:L4"/>
    <mergeCell ref="C5:L5"/>
    <mergeCell ref="C11:L15"/>
    <mergeCell ref="C26:L26"/>
    <mergeCell ref="C27:L2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13"/>
  <sheetViews>
    <sheetView zoomScalePageLayoutView="0" workbookViewId="0" topLeftCell="A1">
      <selection activeCell="I13" sqref="I13"/>
    </sheetView>
  </sheetViews>
  <sheetFormatPr defaultColWidth="9.140625" defaultRowHeight="15"/>
  <cols>
    <col min="1" max="1" width="19.140625" style="49" customWidth="1"/>
    <col min="2" max="2" width="32.00390625" style="49" customWidth="1"/>
    <col min="3" max="3" width="51.8515625" style="49" customWidth="1"/>
    <col min="4" max="16384" width="9.140625" style="49" customWidth="1"/>
  </cols>
  <sheetData>
    <row r="2" ht="15">
      <c r="D2" s="49" t="s">
        <v>135</v>
      </c>
    </row>
    <row r="4" spans="2:12" ht="15">
      <c r="B4" s="51" t="s">
        <v>195</v>
      </c>
      <c r="C4" s="304" t="s">
        <v>196</v>
      </c>
      <c r="D4" s="304"/>
      <c r="E4" s="304"/>
      <c r="F4" s="304"/>
      <c r="G4" s="304"/>
      <c r="H4" s="304"/>
      <c r="I4" s="304"/>
      <c r="J4" s="304"/>
      <c r="K4" s="304"/>
      <c r="L4" s="304"/>
    </row>
    <row r="5" spans="1:6" ht="15">
      <c r="A5" s="49" t="s">
        <v>222</v>
      </c>
      <c r="B5" s="70" t="s">
        <v>141</v>
      </c>
      <c r="C5" s="322" t="s">
        <v>223</v>
      </c>
      <c r="D5" s="322"/>
      <c r="E5" s="322"/>
      <c r="F5" s="322"/>
    </row>
    <row r="6" spans="2:6" ht="15">
      <c r="B6" s="70"/>
      <c r="C6" s="322"/>
      <c r="D6" s="322"/>
      <c r="E6" s="322"/>
      <c r="F6" s="322"/>
    </row>
    <row r="7" spans="2:6" ht="15">
      <c r="B7" s="70"/>
      <c r="C7" s="87"/>
      <c r="D7" s="87"/>
      <c r="E7" s="87"/>
      <c r="F7" s="87"/>
    </row>
    <row r="8" spans="1:6" ht="12.75" customHeight="1">
      <c r="A8" s="49" t="s">
        <v>202</v>
      </c>
      <c r="B8" s="70" t="s">
        <v>224</v>
      </c>
      <c r="C8" s="322" t="s">
        <v>225</v>
      </c>
      <c r="D8" s="322"/>
      <c r="E8" s="322"/>
      <c r="F8" s="322"/>
    </row>
    <row r="9" spans="2:6" ht="15">
      <c r="B9" s="70"/>
      <c r="C9" s="322"/>
      <c r="D9" s="322"/>
      <c r="E9" s="322"/>
      <c r="F9" s="322"/>
    </row>
    <row r="10" ht="15">
      <c r="B10" s="70"/>
    </row>
    <row r="11" spans="1:3" ht="15">
      <c r="A11" s="49" t="s">
        <v>205</v>
      </c>
      <c r="B11" s="70" t="s">
        <v>226</v>
      </c>
      <c r="C11" s="49" t="s">
        <v>227</v>
      </c>
    </row>
    <row r="12" ht="15">
      <c r="B12" s="70"/>
    </row>
    <row r="13" spans="1:8" ht="12.75" customHeight="1">
      <c r="A13" s="49" t="s">
        <v>207</v>
      </c>
      <c r="B13" s="88" t="s">
        <v>228</v>
      </c>
      <c r="C13" s="323" t="s">
        <v>229</v>
      </c>
      <c r="D13" s="323"/>
      <c r="E13" s="323"/>
      <c r="F13" s="323"/>
      <c r="G13" s="323"/>
      <c r="H13" s="323"/>
    </row>
  </sheetData>
  <sheetProtection/>
  <mergeCells count="4">
    <mergeCell ref="C4:L4"/>
    <mergeCell ref="C5:F6"/>
    <mergeCell ref="C8:F9"/>
    <mergeCell ref="C13:H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Яковлев</dc:creator>
  <cp:keywords/>
  <dc:description/>
  <cp:lastModifiedBy>User</cp:lastModifiedBy>
  <cp:lastPrinted>2012-12-11T05:01:18Z</cp:lastPrinted>
  <dcterms:created xsi:type="dcterms:W3CDTF">2010-08-27T10:55:31Z</dcterms:created>
  <dcterms:modified xsi:type="dcterms:W3CDTF">2019-12-03T11:07:08Z</dcterms:modified>
  <cp:category/>
  <cp:version/>
  <cp:contentType/>
  <cp:contentStatus/>
</cp:coreProperties>
</file>